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14340" windowHeight="12255" tabRatio="862" firstSheet="6" activeTab="17"/>
  </bookViews>
  <sheets>
    <sheet name="目录" sheetId="1" r:id="rId1"/>
    <sheet name="1" sheetId="4" r:id="rId2"/>
    <sheet name="2" sheetId="5" r:id="rId3"/>
    <sheet name="3" sheetId="8" r:id="rId4"/>
    <sheet name="4" sheetId="10" r:id="rId5"/>
    <sheet name="5" sheetId="11" r:id="rId6"/>
    <sheet name="6" sheetId="12" r:id="rId7"/>
    <sheet name="7" sheetId="13" r:id="rId8"/>
    <sheet name="8" sheetId="14" r:id="rId9"/>
    <sheet name="9" sheetId="15" r:id="rId10"/>
    <sheet name="10" sheetId="16" r:id="rId11"/>
    <sheet name="11" sheetId="17" r:id="rId12"/>
    <sheet name="12" sheetId="18" r:id="rId13"/>
    <sheet name="13" sheetId="19" r:id="rId14"/>
    <sheet name="14" sheetId="20" r:id="rId15"/>
    <sheet name="15" sheetId="21" r:id="rId16"/>
    <sheet name="16" sheetId="22" r:id="rId17"/>
    <sheet name="17" sheetId="23" r:id="rId18"/>
  </sheets>
  <definedNames>
    <definedName name="_xlnm.Print_Area" localSheetId="0">目录!$A$1:$B$17</definedName>
    <definedName name="_xlnm.Print_Area" localSheetId="1">'1'!$A$1:$D$18</definedName>
    <definedName name="_xlnm.Print_Area" localSheetId="2">'2'!$A$1:$E$27</definedName>
    <definedName name="_xlnm.Print_Area" localSheetId="3">'3'!$A$1:$D$15</definedName>
    <definedName name="_xlnm.Print_Area" localSheetId="4">'4'!$A$1:$D$21</definedName>
    <definedName name="_xlnm.Print_Area" localSheetId="5">'5'!$A$1:$E$21</definedName>
    <definedName name="_xlnm.Print_Area" localSheetId="6">'6'!$A$1:$D$5</definedName>
    <definedName name="_xlnm.Print_Area" localSheetId="7">'7'!$A$1:$E$32</definedName>
    <definedName name="_xlnm.Print_Area" localSheetId="8">'8'!$A$1:$D$19</definedName>
    <definedName name="_xlnm.Print_Area" localSheetId="9">'9'!$A$1:$E$11</definedName>
    <definedName name="_xlnm.Print_Area" localSheetId="10">'10'!$A$1:$C$24</definedName>
    <definedName name="_xlnm.Print_Area" localSheetId="11">'11'!$A$1:$C$13</definedName>
    <definedName name="_xlnm.Print_Area" localSheetId="12">'12'!$A$1:$C$25</definedName>
    <definedName name="_xlnm.Print_Area" localSheetId="13">'13'!$A$1:$C$15</definedName>
    <definedName name="_xlnm.Print_Area" localSheetId="14">'14'!$A$1:$D$32</definedName>
    <definedName name="_xlnm.Print_Area" localSheetId="15">'15'!$A$1:$F$15</definedName>
    <definedName name="_xlnm.Print_Area" localSheetId="16">'16'!$A$1:$F$15</definedName>
    <definedName name="_xlnm.Print_Area" localSheetId="17">'17'!$A$1:$D$24</definedName>
  </definedNames>
  <calcPr calcId="144525"/>
</workbook>
</file>

<file path=xl/sharedStrings.xml><?xml version="1.0" encoding="utf-8"?>
<sst xmlns="http://schemas.openxmlformats.org/spreadsheetml/2006/main" count="706" uniqueCount="326">
  <si>
    <t>目录</t>
  </si>
  <si>
    <t>48.448.4</t>
  </si>
  <si>
    <t>国民经济核算…………………………………………………………………………</t>
  </si>
  <si>
    <t>工业…………………………………………………………………………</t>
  </si>
  <si>
    <t>工业经济效益………………………………………………………</t>
  </si>
  <si>
    <t>固定资产投资………………………………………………………………</t>
  </si>
  <si>
    <t>商品房建设…………………………………………………………………</t>
  </si>
  <si>
    <t>运输……………………………………………………………………</t>
  </si>
  <si>
    <t>国内贸易……………………………………………………………………</t>
  </si>
  <si>
    <t>对外贸易……………………………………………………………………</t>
  </si>
  <si>
    <t>外商直接投资………………………………………………………………</t>
  </si>
  <si>
    <t>旅游…………………………………………………………………………</t>
  </si>
  <si>
    <t>金融…………………………………………………………………</t>
  </si>
  <si>
    <t>物价…………………………………………………………………………</t>
  </si>
  <si>
    <t>战略性新兴产业……………………………………………………………</t>
  </si>
  <si>
    <t>分区主要经济指标…………………………………………………………</t>
  </si>
  <si>
    <t>2024年主要经济指标………………………………………………………</t>
  </si>
  <si>
    <t>指标名称</t>
  </si>
  <si>
    <t>单  位</t>
  </si>
  <si>
    <t>累计同比
±(%)</t>
  </si>
  <si>
    <t>地区生产总值</t>
  </si>
  <si>
    <t>亿元</t>
  </si>
  <si>
    <t xml:space="preserve">   农林牧渔业</t>
  </si>
  <si>
    <t xml:space="preserve">   工业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</si>
  <si>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</si>
  <si>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</si>
  <si>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</si>
  <si>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</si>
  <si>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 </t>
  </si>
  <si>
    <t xml:space="preserve">   房地产业</t>
  </si>
  <si>
    <t xml:space="preserve">   其他服务业</t>
  </si>
  <si>
    <t xml:space="preserve">     营利性服务业</t>
  </si>
  <si>
    <t xml:space="preserve">     非营利性服务业</t>
  </si>
  <si>
    <t>第一产业</t>
  </si>
  <si>
    <t>第二产业</t>
  </si>
  <si>
    <t>第三产业</t>
  </si>
  <si>
    <t>注：三次产业分类按照《三次产业划分规定》(国统字[2012]108号)执行。</t>
  </si>
  <si>
    <t>单位</t>
  </si>
  <si>
    <t>4月</t>
  </si>
  <si>
    <t>1-4月累计</t>
  </si>
  <si>
    <t>规模以上工业总产值</t>
  </si>
  <si>
    <t>规模以上工业增加值</t>
  </si>
  <si>
    <t>-</t>
  </si>
  <si>
    <t>总计中：轻工业</t>
  </si>
  <si>
    <t xml:space="preserve">                重工业</t>
  </si>
  <si>
    <t>总计中：国有企业</t>
  </si>
  <si>
    <t xml:space="preserve">                集体企业</t>
  </si>
  <si>
    <t xml:space="preserve">                股份制企业</t>
  </si>
  <si>
    <t>本期</t>
  </si>
  <si>
    <t>上1期</t>
  </si>
  <si>
    <t>上2期</t>
  </si>
  <si>
    <t xml:space="preserve">                外商及港澳台商投资企业</t>
  </si>
  <si>
    <t xml:space="preserve">                其他经济类型企业</t>
  </si>
  <si>
    <t>总计中:国有控股企业</t>
  </si>
  <si>
    <t>总计中:大中型工业企业</t>
  </si>
  <si>
    <t>规模以上工业销售产值</t>
  </si>
  <si>
    <t>总计中:出口交货值</t>
  </si>
  <si>
    <t>先进制造业增加值</t>
  </si>
  <si>
    <t>高技术制造业增加值</t>
  </si>
  <si>
    <t>14219</t>
  </si>
  <si>
    <t>亏损面</t>
  </si>
  <si>
    <t>%</t>
  </si>
  <si>
    <t>5518</t>
  </si>
  <si>
    <t>营业收入</t>
  </si>
  <si>
    <t>15493.65</t>
  </si>
  <si>
    <t>4.6</t>
  </si>
  <si>
    <t>营业成本</t>
  </si>
  <si>
    <t>12471.42</t>
  </si>
  <si>
    <t>5.7</t>
  </si>
  <si>
    <t>利润总额</t>
  </si>
  <si>
    <t>758.68</t>
  </si>
  <si>
    <t>-4.3</t>
  </si>
  <si>
    <t>亏损企业亏损额</t>
  </si>
  <si>
    <t>241.81</t>
  </si>
  <si>
    <t>-5.9</t>
  </si>
  <si>
    <t>产成品存货</t>
  </si>
  <si>
    <t>-3.2</t>
  </si>
  <si>
    <t>应收账款</t>
  </si>
  <si>
    <t>12727.55</t>
  </si>
  <si>
    <t>7.1</t>
  </si>
  <si>
    <t>工业资本保值增值率</t>
  </si>
  <si>
    <t>108.68</t>
  </si>
  <si>
    <t>-0.9</t>
  </si>
  <si>
    <t>工业资产负债率</t>
  </si>
  <si>
    <t>57.14</t>
  </si>
  <si>
    <t>-0.7</t>
  </si>
  <si>
    <t>工业流动资产周转率</t>
  </si>
  <si>
    <t>次</t>
  </si>
  <si>
    <t>0.99</t>
  </si>
  <si>
    <t>0</t>
  </si>
  <si>
    <t>工业成本费用利润率</t>
  </si>
  <si>
    <t>5.09</t>
  </si>
  <si>
    <t>-0.5</t>
  </si>
  <si>
    <t>全员劳动生产率</t>
  </si>
  <si>
    <t>元/人</t>
  </si>
  <si>
    <t>349858.53</t>
  </si>
  <si>
    <t>2.8</t>
  </si>
  <si>
    <t>产品产销率</t>
  </si>
  <si>
    <t xml:space="preserve">固定资产投资额  </t>
  </si>
  <si>
    <t>　总计中：房地产开发项目</t>
  </si>
  <si>
    <t xml:space="preserve"> 　　　　  非房地产开发项目</t>
  </si>
  <si>
    <t>　总计中：第一产业</t>
  </si>
  <si>
    <t xml:space="preserve">   　　 　   第二产业</t>
  </si>
  <si>
    <t xml:space="preserve">   　　 　   第三产业</t>
  </si>
  <si>
    <t>　总计中：国有经济投资</t>
  </si>
  <si>
    <t xml:space="preserve"> 　　　　    民间投资</t>
  </si>
  <si>
    <t>　总计中：工业投资</t>
  </si>
  <si>
    <t xml:space="preserve">                   #工业技术改造</t>
  </si>
  <si>
    <t xml:space="preserve">   　　       交通运输、仓储和邮政业</t>
  </si>
  <si>
    <t xml:space="preserve">   　　 　   批发和零售业</t>
  </si>
  <si>
    <t xml:space="preserve">   　　 　   住宿和餐饮业</t>
  </si>
  <si>
    <t xml:space="preserve">   　　 　   房地产业</t>
  </si>
  <si>
    <t>房地产开发房屋施工面积</t>
  </si>
  <si>
    <t>万平方米</t>
  </si>
  <si>
    <t xml:space="preserve">            #住宅</t>
  </si>
  <si>
    <t>房地产开发房屋竣工面积</t>
  </si>
  <si>
    <t>商品房屋销售面积</t>
  </si>
  <si>
    <t>货运量</t>
  </si>
  <si>
    <t>万吨</t>
  </si>
  <si>
    <t xml:space="preserve">    #铁路</t>
  </si>
  <si>
    <t xml:space="preserve">     公路</t>
  </si>
  <si>
    <t xml:space="preserve">     水路</t>
  </si>
  <si>
    <t xml:space="preserve">     民航</t>
  </si>
  <si>
    <t>货物周转量</t>
  </si>
  <si>
    <t>亿吨公里</t>
  </si>
  <si>
    <t>客运量</t>
  </si>
  <si>
    <t>万人次</t>
  </si>
  <si>
    <t>旅客周转量</t>
  </si>
  <si>
    <t>亿人公里</t>
  </si>
  <si>
    <t>公共交通客流量</t>
  </si>
  <si>
    <t xml:space="preserve">   #地铁客流量</t>
  </si>
  <si>
    <t>机场货邮吞吐量</t>
  </si>
  <si>
    <t>机场旅客吞吐量</t>
  </si>
  <si>
    <t>港口货物吞吐量</t>
  </si>
  <si>
    <t>港口集装箱吞吐量</t>
  </si>
  <si>
    <t>万标箱</t>
  </si>
  <si>
    <t>注：本表数据来源于深圳市交通运输局。</t>
  </si>
  <si>
    <t>社会消费品零售总额</t>
  </si>
  <si>
    <t xml:space="preserve">  # 商品零售</t>
  </si>
  <si>
    <t xml:space="preserve">  # 餐饮收入</t>
  </si>
  <si>
    <t>货物进出口总额</t>
  </si>
  <si>
    <t>货物出口总额</t>
  </si>
  <si>
    <t>总额中：  国有企业</t>
  </si>
  <si>
    <t xml:space="preserve">                    外商投资企业</t>
  </si>
  <si>
    <t xml:space="preserve">                    民营企业</t>
  </si>
  <si>
    <t xml:space="preserve">                    其他</t>
  </si>
  <si>
    <t>总额中：  一般贸易</t>
  </si>
  <si>
    <t xml:space="preserve">                    加工贸易</t>
  </si>
  <si>
    <t>总额中：  中国香港</t>
  </si>
  <si>
    <t xml:space="preserve">                    美国</t>
  </si>
  <si>
    <t xml:space="preserve">                    欧盟(27国，不含英国)</t>
  </si>
  <si>
    <t xml:space="preserve">                    东盟</t>
  </si>
  <si>
    <t xml:space="preserve">                    日本</t>
  </si>
  <si>
    <t>总额中：  机电产品</t>
  </si>
  <si>
    <t>总额中：  高新技术产品</t>
  </si>
  <si>
    <t>货物进口总额</t>
  </si>
  <si>
    <t>总额中：  东盟</t>
  </si>
  <si>
    <t xml:space="preserve">                    中国台湾</t>
  </si>
  <si>
    <t xml:space="preserve">                    韩国</t>
  </si>
  <si>
    <t>注：本表数据来源于深圳海关。</t>
  </si>
  <si>
    <t>新签合同项目</t>
  </si>
  <si>
    <t>个</t>
  </si>
  <si>
    <t>3431</t>
  </si>
  <si>
    <t>合同外资金额</t>
  </si>
  <si>
    <t>万元</t>
  </si>
  <si>
    <t>1126621</t>
  </si>
  <si>
    <t>实际使用外资金额</t>
  </si>
  <si>
    <t>1579399</t>
  </si>
  <si>
    <t xml:space="preserve">  # 中国香港</t>
  </si>
  <si>
    <t>1241704</t>
  </si>
  <si>
    <t xml:space="preserve">    中国台湾</t>
  </si>
  <si>
    <t>15079</t>
  </si>
  <si>
    <t xml:space="preserve">    日本</t>
  </si>
  <si>
    <t>4819</t>
  </si>
  <si>
    <t xml:space="preserve">    美国</t>
  </si>
  <si>
    <t>2806</t>
  </si>
  <si>
    <t>旅游过夜总人数</t>
  </si>
  <si>
    <t>一、入境过夜游客</t>
  </si>
  <si>
    <t xml:space="preserve"> 　   ＃ 外国人</t>
  </si>
  <si>
    <t xml:space="preserve">      ＃ 港澳同胞</t>
  </si>
  <si>
    <t xml:space="preserve">      ＃ 台湾同胞</t>
  </si>
  <si>
    <t>二、国内过夜游客</t>
  </si>
  <si>
    <t>旅游外汇收入</t>
  </si>
  <si>
    <t>亿美元</t>
  </si>
  <si>
    <t>宾馆酒店开房率</t>
  </si>
  <si>
    <t xml:space="preserve"> </t>
  </si>
  <si>
    <t>注：本表外商投资数据来源于深圳市商务局，旅游数据来源于深圳市文化广电旅游体育局。</t>
  </si>
  <si>
    <t>上年同月余额</t>
  </si>
  <si>
    <t>同比增长(%)</t>
  </si>
  <si>
    <t>国内金融机构人民币存款余额</t>
  </si>
  <si>
    <t xml:space="preserve">  其中：住户存款</t>
  </si>
  <si>
    <t xml:space="preserve">               非金融企业存款</t>
  </si>
  <si>
    <t>国内金融机构人民币贷款余额</t>
  </si>
  <si>
    <t xml:space="preserve">  其中：住户贷款</t>
  </si>
  <si>
    <t xml:space="preserve">               非金融企业及机关团体贷款 </t>
  </si>
  <si>
    <t>金融机构（含外资）本外币各项存款余额</t>
  </si>
  <si>
    <t>金融机构（含外资）本外币各项贷款余额</t>
  </si>
  <si>
    <t>注：本表财政收支数据来源于深圳市财政局，金融机构存贷款数据来源于中国人民银行深圳市分行。</t>
  </si>
  <si>
    <t>4月
（以上年同月
为100）</t>
  </si>
  <si>
    <t>1-4月平均
（以上年同期
为100）</t>
  </si>
  <si>
    <t>居民消费价格指数</t>
  </si>
  <si>
    <t xml:space="preserve">  食品烟酒</t>
  </si>
  <si>
    <t xml:space="preserve">     #食品</t>
  </si>
  <si>
    <t xml:space="preserve">       茶及饮料</t>
  </si>
  <si>
    <t xml:space="preserve">       烟酒</t>
  </si>
  <si>
    <t xml:space="preserve">       在外餐饮</t>
  </si>
  <si>
    <t xml:space="preserve">  衣着</t>
  </si>
  <si>
    <t xml:space="preserve">  居住</t>
  </si>
  <si>
    <t xml:space="preserve">     #住房保养维修及管理</t>
  </si>
  <si>
    <t xml:space="preserve">       水电燃料</t>
  </si>
  <si>
    <t xml:space="preserve">  生活用品及服务</t>
  </si>
  <si>
    <t xml:space="preserve">  交通通信</t>
  </si>
  <si>
    <t xml:space="preserve">     #交通</t>
  </si>
  <si>
    <t xml:space="preserve">       通信</t>
  </si>
  <si>
    <t xml:space="preserve">  教育文化娱乐</t>
  </si>
  <si>
    <t xml:space="preserve">     #教育</t>
  </si>
  <si>
    <t xml:space="preserve">       文化娱乐</t>
  </si>
  <si>
    <t xml:space="preserve">  医疗保健</t>
  </si>
  <si>
    <t xml:space="preserve">     #药品及医疗器具</t>
  </si>
  <si>
    <t xml:space="preserve">       医疗服务</t>
  </si>
  <si>
    <t xml:space="preserve">  其他用品及服务</t>
  </si>
  <si>
    <t>注：本表数据来源于国家统计局深圳调查队。</t>
  </si>
  <si>
    <t>4月
(以上月为100)</t>
  </si>
  <si>
    <t>4月
(以上年同月为100)</t>
  </si>
  <si>
    <t>新建住宅</t>
  </si>
  <si>
    <t>--</t>
  </si>
  <si>
    <t xml:space="preserve">   一、保障性住房</t>
  </si>
  <si>
    <t xml:space="preserve">   二、新建商品住宅</t>
  </si>
  <si>
    <t xml:space="preserve">               （一）90平方米及以下</t>
  </si>
  <si>
    <t xml:space="preserve">               （二）90-144平方米</t>
  </si>
  <si>
    <t xml:space="preserve">               （三）144平方米及以上</t>
  </si>
  <si>
    <t>二手住宅</t>
  </si>
  <si>
    <t>工业生产者出厂价格指数</t>
  </si>
  <si>
    <t>按轻重工业分</t>
  </si>
  <si>
    <t xml:space="preserve">     轻工业</t>
  </si>
  <si>
    <t xml:space="preserve">     重工业</t>
  </si>
  <si>
    <t>按生产生活资料分</t>
  </si>
  <si>
    <t xml:space="preserve">  生产资料</t>
  </si>
  <si>
    <t xml:space="preserve">  生活资料</t>
  </si>
  <si>
    <t>按工业部门分</t>
  </si>
  <si>
    <t xml:space="preserve">  冶金工业</t>
  </si>
  <si>
    <t xml:space="preserve">  电力工业</t>
  </si>
  <si>
    <t xml:space="preserve">  石油工业</t>
  </si>
  <si>
    <t xml:space="preserve">  化学工业</t>
  </si>
  <si>
    <t xml:space="preserve">  机械工业</t>
  </si>
  <si>
    <t xml:space="preserve">  建筑材料工业</t>
  </si>
  <si>
    <t xml:space="preserve">  森林工业</t>
  </si>
  <si>
    <t xml:space="preserve">  食品工业</t>
  </si>
  <si>
    <t xml:space="preserve">  纺织工业</t>
  </si>
  <si>
    <t xml:space="preserve">  缝纫工业</t>
  </si>
  <si>
    <t xml:space="preserve">  皮革工业</t>
  </si>
  <si>
    <t xml:space="preserve">  造纸工业</t>
  </si>
  <si>
    <t xml:space="preserve">  文教艺术用品工业</t>
  </si>
  <si>
    <t xml:space="preserve">  其它工业</t>
  </si>
  <si>
    <t>工业生产者购进价格指数</t>
  </si>
  <si>
    <t>燃料、动力类</t>
  </si>
  <si>
    <t>黑色金属材料类</t>
  </si>
  <si>
    <t xml:space="preserve">  其中：钢材</t>
  </si>
  <si>
    <t xml:space="preserve">               其它</t>
  </si>
  <si>
    <t>有色金属材料及电线类</t>
  </si>
  <si>
    <t>化工原料类</t>
  </si>
  <si>
    <t>木材及纸浆类</t>
  </si>
  <si>
    <t>建筑材料及非金属类</t>
  </si>
  <si>
    <t>其它工业原材料及半成品类</t>
  </si>
  <si>
    <t>农副产品类</t>
  </si>
  <si>
    <t>纺织原料类</t>
  </si>
  <si>
    <t>战略性新兴产业增加值合计</t>
  </si>
  <si>
    <t>新一代电子信息</t>
  </si>
  <si>
    <t>网络与通信</t>
  </si>
  <si>
    <t>半导体与集成电路</t>
  </si>
  <si>
    <t>超高清视频显示</t>
  </si>
  <si>
    <t>智能终端</t>
  </si>
  <si>
    <t>智能传感器</t>
  </si>
  <si>
    <t>数字与时尚</t>
  </si>
  <si>
    <t>软件与信息服务</t>
  </si>
  <si>
    <t>人工智能</t>
  </si>
  <si>
    <t>数字创意</t>
  </si>
  <si>
    <t xml:space="preserve">现代时尚  </t>
  </si>
  <si>
    <t>高端装备</t>
  </si>
  <si>
    <t>高端装备与仪器</t>
  </si>
  <si>
    <t>低空经济与空天</t>
  </si>
  <si>
    <t>机器人</t>
  </si>
  <si>
    <t>绿色低碳</t>
  </si>
  <si>
    <t>新能源</t>
  </si>
  <si>
    <t>安全节能环保</t>
  </si>
  <si>
    <t>智能网联汽车</t>
  </si>
  <si>
    <t>新材料</t>
  </si>
  <si>
    <t>高性能材料</t>
  </si>
  <si>
    <t>生物医药与健康</t>
  </si>
  <si>
    <t>生物医药</t>
  </si>
  <si>
    <t>高端医疗器械</t>
  </si>
  <si>
    <t>大健康</t>
  </si>
  <si>
    <t>海洋经济</t>
  </si>
  <si>
    <t>海洋</t>
  </si>
  <si>
    <t xml:space="preserve"> 注: 1.本表数据根据2024年战略性新兴产业分类标准2.0版本进行测算，2024年战略性新兴产业分类标准2.0版本由市工信局牵头市发改委、市文体局、市海洋发展局、市科创局、市统计局共同认定。
     2.表中增加值增长速度按可比价计算。</t>
  </si>
  <si>
    <t>绝对值</t>
  </si>
  <si>
    <t>全市合计</t>
  </si>
  <si>
    <t>福田区</t>
  </si>
  <si>
    <t>罗湖区</t>
  </si>
  <si>
    <t>盐田区</t>
  </si>
  <si>
    <t>南山区</t>
  </si>
  <si>
    <t>宝安区</t>
  </si>
  <si>
    <t>龙岗区</t>
  </si>
  <si>
    <t>龙华区</t>
  </si>
  <si>
    <t>坪山区</t>
  </si>
  <si>
    <t>光明区</t>
  </si>
  <si>
    <t>大鹏新区</t>
  </si>
  <si>
    <t>深汕特别合作区</t>
  </si>
  <si>
    <t>98.411598.4115</t>
  </si>
  <si>
    <t>2024年</t>
  </si>
  <si>
    <t>累计同比±(%)</t>
  </si>
  <si>
    <t>   其中：第二产业</t>
  </si>
  <si>
    <t>             第三产业</t>
  </si>
  <si>
    <t>规模以上工业利润总额</t>
  </si>
  <si>
    <t>固定资产投资额</t>
  </si>
  <si>
    <t>进出口总额</t>
  </si>
  <si>
    <t>  其中：出口总额</t>
  </si>
  <si>
    <t>            进口总额</t>
  </si>
  <si>
    <t>一般公共预算收入</t>
  </si>
  <si>
    <t>一般公共预算支出</t>
  </si>
  <si>
    <t>战略性新兴产业增加值</t>
  </si>
  <si>
    <t>年末常住人口</t>
  </si>
  <si>
    <t>万人</t>
  </si>
  <si>
    <t>注：1.2024年数据为快报数。</t>
  </si>
  <si>
    <t>    2.金融机构本外币存贷款余额含外资，为当期期末时点数。</t>
  </si>
  <si>
    <t>   3.本表中进出口数据来源于深圳海关，财政收支数据来源于市财政局，金融机构存贷款数据来源于中国人民银行深圳市分行，港口集装箱吞吐量、机场旅客吞吐量数据来源于市交通运输局，居民消费价格指数来源于国家统计局深圳调查队。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</si>
</sst>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177" formatCode="#\ ?/?"/>
    <numFmt numFmtId="41" formatCode="_ * #,##0_ ;_ * \-#,##0_ ;_ * &quot;-&quot;_ ;_ @_ "/>
    <numFmt numFmtId="178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"/>
  </numFmts>
  <fonts count="49">
    <font>
      <sz val="11"/>
      <color theme="1"/>
      <name val="Arial"/>
      <charset val="134"/>
      <scheme val="minor"/>
    </font>
    <font>
      <sz val="8"/>
      <color theme="1"/>
      <name val="宋"/>
      <charset val="134"/>
    </font>
    <font>
      <sz val="8"/>
      <name val="宋"/>
      <charset val="134"/>
    </font>
    <font>
      <sz val="11"/>
      <color theme="1"/>
      <name val="宋"/>
      <charset val="134"/>
    </font>
    <font>
      <sz val="11"/>
      <name val="宋"/>
      <charset val="134"/>
    </font>
    <font>
      <b/>
      <sz val="8"/>
      <name val="宋"/>
      <charset val="134"/>
    </font>
    <font>
      <b/>
      <sz val="11"/>
      <name val="宋"/>
      <charset val="134"/>
    </font>
    <font>
      <sz val="11"/>
      <name val="Arial"/>
      <charset val="134"/>
      <scheme val="minor"/>
    </font>
    <font>
      <sz val="8"/>
      <name val="宋体"/>
      <charset val="134"/>
    </font>
    <font>
      <sz val="11"/>
      <name val="Calibri"/>
      <charset val="134"/>
    </font>
    <font>
      <b/>
      <sz val="8"/>
      <color rgb="FFFF6F3D"/>
      <name val="宋"/>
      <charset val="134"/>
    </font>
    <font>
      <b/>
      <sz val="8"/>
      <color theme="1"/>
      <name val="宋"/>
      <charset val="134"/>
    </font>
    <font>
      <sz val="11"/>
      <name val="SimSun"/>
      <charset val="134"/>
    </font>
    <font>
      <sz val="8"/>
      <name val="SimSun"/>
      <charset val="134"/>
    </font>
    <font>
      <b/>
      <sz val="11"/>
      <color rgb="FFFF6F3D"/>
      <name val="宋"/>
      <charset val="134"/>
    </font>
    <font>
      <b/>
      <sz val="6"/>
      <color theme="1"/>
      <name val="宋"/>
      <charset val="134"/>
    </font>
    <font>
      <b/>
      <sz val="8"/>
      <color rgb="FFFF6F3D"/>
      <name val="Arial"/>
      <charset val="134"/>
      <scheme val="minor"/>
    </font>
    <font>
      <b/>
      <sz val="8"/>
      <name val="Arial"/>
      <charset val="134"/>
      <scheme val="minor"/>
    </font>
    <font>
      <b/>
      <sz val="12"/>
      <color rgb="FFFF6F3D"/>
      <name val="宋体"/>
      <charset val="134"/>
    </font>
    <font>
      <sz val="8"/>
      <name val="Arial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Arial"/>
      <charset val="134"/>
      <scheme val="minor"/>
    </font>
    <font>
      <b/>
      <sz val="10"/>
      <color rgb="FFC00000"/>
      <name val="宋体"/>
      <charset val="134"/>
    </font>
    <font>
      <sz val="11"/>
      <color theme="1"/>
      <name val="Calibri"/>
      <charset val="134"/>
    </font>
    <font>
      <b/>
      <sz val="18"/>
      <name val="宋"/>
      <charset val="134"/>
    </font>
    <font>
      <sz val="18"/>
      <name val="宋"/>
      <charset val="134"/>
    </font>
    <font>
      <sz val="9"/>
      <color rgb="FF31869B"/>
      <name val="楷体_GB2312"/>
      <charset val="134"/>
    </font>
    <font>
      <sz val="9"/>
      <color theme="8" tint="-0.249977111117893"/>
      <name val="Calibri"/>
      <charset val="134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20" fillId="0" borderId="0"/>
    <xf numFmtId="43" fontId="20" fillId="0" borderId="0" applyFont="0" applyFill="0" applyBorder="0" applyAlignment="0" applyProtection="0"/>
    <xf numFmtId="0" fontId="31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0" borderId="0"/>
    <xf numFmtId="0" fontId="31" fillId="3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3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32" borderId="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11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/>
    <xf numFmtId="0" fontId="35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5" borderId="8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/>
    <xf numFmtId="176" fontId="1" fillId="0" borderId="0" xfId="0" applyNumberFormat="1" applyFont="1" applyFill="1"/>
    <xf numFmtId="178" fontId="1" fillId="0" borderId="0" xfId="0" applyNumberFormat="1" applyFont="1" applyFill="1"/>
    <xf numFmtId="0" fontId="1" fillId="0" borderId="0" xfId="0" applyFont="1" applyFill="1"/>
    <xf numFmtId="0" fontId="1" fillId="0" borderId="0" xfId="0" applyFont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176" fontId="4" fillId="0" borderId="0" xfId="0" applyNumberFormat="1" applyFont="1" applyFill="1"/>
    <xf numFmtId="178" fontId="4" fillId="0" borderId="0" xfId="0" applyNumberFormat="1" applyFont="1" applyFill="1"/>
    <xf numFmtId="0" fontId="4" fillId="0" borderId="0" xfId="0" applyFont="1" applyFill="1"/>
    <xf numFmtId="0" fontId="3" fillId="0" borderId="0" xfId="0" applyFont="1" applyAlignment="1">
      <alignment horizontal="center"/>
    </xf>
    <xf numFmtId="176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2" fontId="2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76" fontId="2" fillId="0" borderId="0" xfId="0" applyNumberFormat="1" applyFont="1" applyFill="1"/>
    <xf numFmtId="178" fontId="2" fillId="0" borderId="0" xfId="0" applyNumberFormat="1" applyFont="1" applyFill="1"/>
    <xf numFmtId="0" fontId="2" fillId="0" borderId="0" xfId="0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/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7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8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/>
    <xf numFmtId="178" fontId="2" fillId="0" borderId="0" xfId="0" applyNumberFormat="1" applyFont="1" applyFill="1" applyAlignment="1">
      <alignment vertical="center"/>
    </xf>
    <xf numFmtId="176" fontId="7" fillId="0" borderId="0" xfId="0" applyNumberFormat="1" applyFont="1" applyFill="1"/>
    <xf numFmtId="178" fontId="7" fillId="0" borderId="0" xfId="0" applyNumberFormat="1" applyFont="1" applyFill="1"/>
    <xf numFmtId="0" fontId="7" fillId="0" borderId="0" xfId="0" applyFont="1" applyFill="1"/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176" fontId="17" fillId="0" borderId="0" xfId="0" applyNumberFormat="1" applyFont="1" applyFill="1" applyAlignment="1">
      <alignment horizontal="left" vertical="center"/>
    </xf>
    <xf numFmtId="178" fontId="17" fillId="0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0" borderId="0" xfId="0" applyFont="1" applyFill="1"/>
    <xf numFmtId="0" fontId="20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77" fontId="7" fillId="0" borderId="0" xfId="0" applyNumberFormat="1" applyFont="1" applyFill="1"/>
    <xf numFmtId="179" fontId="19" fillId="0" borderId="0" xfId="0" applyNumberFormat="1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179" fontId="7" fillId="0" borderId="0" xfId="0" applyNumberFormat="1" applyFont="1" applyFill="1"/>
    <xf numFmtId="179" fontId="22" fillId="0" borderId="0" xfId="0" applyNumberFormat="1" applyFont="1" applyFill="1"/>
    <xf numFmtId="178" fontId="19" fillId="0" borderId="0" xfId="0" applyNumberFormat="1" applyFont="1" applyFill="1" applyAlignment="1">
      <alignment horizontal="right" vertical="center"/>
    </xf>
    <xf numFmtId="179" fontId="17" fillId="0" borderId="0" xfId="0" applyNumberFormat="1" applyFont="1" applyFill="1" applyAlignment="1">
      <alignment horizontal="right" vertical="center"/>
    </xf>
    <xf numFmtId="177" fontId="22" fillId="0" borderId="0" xfId="0" applyNumberFormat="1" applyFont="1" applyFill="1"/>
    <xf numFmtId="0" fontId="22" fillId="0" borderId="0" xfId="0" applyFont="1" applyFill="1"/>
    <xf numFmtId="177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right" vertical="center"/>
    </xf>
    <xf numFmtId="0" fontId="7" fillId="0" borderId="0" xfId="0" applyFont="1" applyFill="1" applyAlignment="1">
      <alignment horizontal="right"/>
    </xf>
    <xf numFmtId="2" fontId="0" fillId="0" borderId="0" xfId="0" applyNumberFormat="1"/>
    <xf numFmtId="179" fontId="0" fillId="0" borderId="0" xfId="0" applyNumberFormat="1"/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/>
    </xf>
  </cellXfs>
  <cellStyles count="54">
    <cellStyle name="常规" xfId="0" builtinId="0"/>
    <cellStyle name="常规 3 15" xfId="1"/>
    <cellStyle name="千位分隔 1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2001-2002年报表制度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 54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109530</xdr:colOff>
      <xdr:row>0</xdr:row>
      <xdr:rowOff>133343</xdr:rowOff>
    </xdr:from>
    <xdr:to>
      <xdr:col>3</xdr:col>
      <xdr:colOff>642932</xdr:colOff>
      <xdr:row>0</xdr:row>
      <xdr:rowOff>407658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6715"/>
        <a:stretch>
          <a:fillRect/>
        </a:stretch>
      </xdr:blipFill>
      <xdr:spPr>
        <a:xfrm>
          <a:off x="2291080" y="132715"/>
          <a:ext cx="1283970" cy="274320"/>
        </a:xfrm>
        <a:prstGeom prst="rect">
          <a:avLst/>
        </a:prstGeom>
      </xdr:spPr>
    </xdr:pic>
    <xdr:clientData/>
  </xdr:twoCellAnchor>
  <xdr:twoCellAnchor>
    <xdr:from>
      <xdr:col>2</xdr:col>
      <xdr:colOff>275745</xdr:colOff>
      <xdr:row>0</xdr:row>
      <xdr:rowOff>152396</xdr:rowOff>
    </xdr:from>
    <xdr:to>
      <xdr:col>3</xdr:col>
      <xdr:colOff>604835</xdr:colOff>
      <xdr:row>0</xdr:row>
      <xdr:rowOff>407660</xdr:rowOff>
    </xdr:to>
    <xdr:sp>
      <xdr:nvSpPr>
        <xdr:cNvPr id="5" name="TextBox 4"/>
        <xdr:cNvSpPr txBox="1"/>
      </xdr:nvSpPr>
      <xdr:spPr>
        <a:xfrm>
          <a:off x="2457450" y="151765"/>
          <a:ext cx="1079500" cy="255270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defRPr/>
          </a:pPr>
          <a:r>
            <a:rPr lang="zh-CN" sz="800">
              <a:latin typeface="宋"/>
              <a:ea typeface="宋"/>
              <a:cs typeface="宋"/>
            </a:rPr>
            <a:t>国民经济核算 </a:t>
          </a:r>
          <a:r>
            <a:rPr lang="en-US" altLang="zh-CN" sz="800">
              <a:latin typeface="宋"/>
              <a:ea typeface="宋"/>
              <a:cs typeface="宋"/>
            </a:rPr>
            <a:t>1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100005</xdr:colOff>
      <xdr:row>0</xdr:row>
      <xdr:rowOff>119058</xdr:rowOff>
    </xdr:from>
    <xdr:to>
      <xdr:col>2</xdr:col>
      <xdr:colOff>742945</xdr:colOff>
      <xdr:row>0</xdr:row>
      <xdr:rowOff>433381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0060" y="118745"/>
          <a:ext cx="642620" cy="314325"/>
        </a:xfrm>
        <a:prstGeom prst="rect">
          <a:avLst/>
        </a:prstGeom>
      </xdr:spPr>
    </xdr:pic>
    <xdr:clientData/>
  </xdr:twoCellAnchor>
  <xdr:twoCellAnchor>
    <xdr:from>
      <xdr:col>1</xdr:col>
      <xdr:colOff>418465</xdr:colOff>
      <xdr:row>0</xdr:row>
      <xdr:rowOff>146685</xdr:rowOff>
    </xdr:from>
    <xdr:to>
      <xdr:col>2</xdr:col>
      <xdr:colOff>742315</xdr:colOff>
      <xdr:row>0</xdr:row>
      <xdr:rowOff>433070</xdr:rowOff>
    </xdr:to>
    <xdr:sp>
      <xdr:nvSpPr>
        <xdr:cNvPr id="5" name="TextBox 4"/>
        <xdr:cNvSpPr txBox="1"/>
      </xdr:nvSpPr>
      <xdr:spPr>
        <a:xfrm>
          <a:off x="2489835" y="146685"/>
          <a:ext cx="1172845" cy="286385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defRPr/>
          </a:pPr>
          <a:r>
            <a:rPr lang="en-US" altLang="zh-CN" sz="800">
              <a:latin typeface="宋"/>
              <a:ea typeface="宋"/>
              <a:cs typeface="宋"/>
            </a:rPr>
            <a:t>    </a:t>
          </a:r>
          <a:r>
            <a:rPr lang="zh-CN" sz="800">
              <a:latin typeface="宋"/>
              <a:ea typeface="宋"/>
              <a:cs typeface="宋"/>
            </a:rPr>
            <a:t>物价 </a:t>
          </a:r>
          <a:r>
            <a:rPr lang="en-US" sz="800">
              <a:latin typeface="宋"/>
              <a:ea typeface="宋"/>
              <a:cs typeface="宋"/>
            </a:rPr>
            <a:t>10</a:t>
          </a:r>
          <a:endParaRPr sz="800">
            <a:latin typeface="宋"/>
            <a:cs typeface="宋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170177</xdr:rowOff>
    </xdr:from>
    <xdr:to>
      <xdr:col>0</xdr:col>
      <xdr:colOff>623885</xdr:colOff>
      <xdr:row>0</xdr:row>
      <xdr:rowOff>314321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9545"/>
          <a:ext cx="623570" cy="144145"/>
        </a:xfrm>
        <a:prstGeom prst="rect">
          <a:avLst/>
        </a:prstGeom>
      </xdr:spPr>
    </xdr:pic>
    <xdr:clientData/>
  </xdr:twoCellAnchor>
  <xdr:twoCellAnchor>
    <xdr:from>
      <xdr:col>0</xdr:col>
      <xdr:colOff>14284</xdr:colOff>
      <xdr:row>0</xdr:row>
      <xdr:rowOff>118425</xdr:rowOff>
    </xdr:from>
    <xdr:to>
      <xdr:col>0</xdr:col>
      <xdr:colOff>557211</xdr:colOff>
      <xdr:row>0</xdr:row>
      <xdr:rowOff>366073</xdr:rowOff>
    </xdr:to>
    <xdr:sp>
      <xdr:nvSpPr>
        <xdr:cNvPr id="4" name="TextBox 3"/>
        <xdr:cNvSpPr txBox="1"/>
      </xdr:nvSpPr>
      <xdr:spPr>
        <a:xfrm>
          <a:off x="13970" y="118110"/>
          <a:ext cx="542925" cy="247650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lang="en-US" sz="800">
              <a:latin typeface="宋"/>
              <a:ea typeface="宋"/>
              <a:cs typeface="宋"/>
            </a:rPr>
            <a:t>11 </a:t>
          </a:r>
          <a:r>
            <a:rPr lang="zh-CN" sz="800">
              <a:latin typeface="宋"/>
              <a:ea typeface="宋"/>
              <a:cs typeface="宋"/>
            </a:rPr>
            <a:t>物价</a:t>
          </a:r>
          <a:endParaRPr>
            <a:latin typeface="宋"/>
            <a:cs typeface="宋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113740</xdr:colOff>
      <xdr:row>0</xdr:row>
      <xdr:rowOff>133346</xdr:rowOff>
    </xdr:from>
    <xdr:to>
      <xdr:col>2</xdr:col>
      <xdr:colOff>800099</xdr:colOff>
      <xdr:row>0</xdr:row>
      <xdr:rowOff>400045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r="6498"/>
        <a:stretch>
          <a:fillRect/>
        </a:stretch>
      </xdr:blipFill>
      <xdr:spPr>
        <a:xfrm>
          <a:off x="2685415" y="132715"/>
          <a:ext cx="685800" cy="266700"/>
        </a:xfrm>
        <a:prstGeom prst="rect">
          <a:avLst/>
        </a:prstGeom>
      </xdr:spPr>
    </xdr:pic>
    <xdr:clientData/>
  </xdr:twoCellAnchor>
  <xdr:twoCellAnchor>
    <xdr:from>
      <xdr:col>2</xdr:col>
      <xdr:colOff>27940</xdr:colOff>
      <xdr:row>0</xdr:row>
      <xdr:rowOff>151765</xdr:rowOff>
    </xdr:from>
    <xdr:to>
      <xdr:col>2</xdr:col>
      <xdr:colOff>772160</xdr:colOff>
      <xdr:row>0</xdr:row>
      <xdr:rowOff>323215</xdr:rowOff>
    </xdr:to>
    <xdr:sp>
      <xdr:nvSpPr>
        <xdr:cNvPr id="5" name="TextBox 3"/>
        <xdr:cNvSpPr txBox="1"/>
      </xdr:nvSpPr>
      <xdr:spPr>
        <a:xfrm>
          <a:off x="2599690" y="151765"/>
          <a:ext cx="74422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800">
              <a:latin typeface="+mj-ea"/>
              <a:ea typeface="+mj-ea"/>
            </a:rPr>
            <a:t>物价 </a:t>
          </a:r>
          <a:r>
            <a:rPr lang="en-US" altLang="zh-CN" sz="800">
              <a:latin typeface="+mj-ea"/>
              <a:ea typeface="+mj-ea"/>
            </a:rPr>
            <a:t>12</a:t>
          </a:r>
          <a:endParaRPr lang="zh-CN" altLang="en-US" sz="800">
            <a:latin typeface="+mj-ea"/>
            <a:ea typeface="+mj-ea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204784</xdr:rowOff>
    </xdr:from>
    <xdr:to>
      <xdr:col>0</xdr:col>
      <xdr:colOff>741041</xdr:colOff>
      <xdr:row>0</xdr:row>
      <xdr:rowOff>396551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4470"/>
          <a:ext cx="740410" cy="191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190498</xdr:rowOff>
    </xdr:from>
    <xdr:to>
      <xdr:col>0</xdr:col>
      <xdr:colOff>571498</xdr:colOff>
      <xdr:row>0</xdr:row>
      <xdr:rowOff>410841</xdr:rowOff>
    </xdr:to>
    <xdr:sp>
      <xdr:nvSpPr>
        <xdr:cNvPr id="3" name="TextBox 3"/>
        <xdr:cNvSpPr txBox="1"/>
      </xdr:nvSpPr>
      <xdr:spPr>
        <a:xfrm>
          <a:off x="0" y="189865"/>
          <a:ext cx="570865" cy="220345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en-US" sz="800">
              <a:latin typeface="宋"/>
              <a:ea typeface="宋"/>
              <a:cs typeface="宋"/>
            </a:rPr>
            <a:t>13 </a:t>
          </a:r>
          <a:r>
            <a:rPr lang="zh-CN" sz="800">
              <a:latin typeface="宋"/>
              <a:ea typeface="宋"/>
              <a:cs typeface="宋"/>
            </a:rPr>
            <a:t>物价</a:t>
          </a:r>
          <a:endParaRPr>
            <a:latin typeface="宋"/>
            <a:cs typeface="宋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266689</xdr:colOff>
      <xdr:row>0</xdr:row>
      <xdr:rowOff>171440</xdr:rowOff>
    </xdr:from>
    <xdr:to>
      <xdr:col>3</xdr:col>
      <xdr:colOff>790570</xdr:colOff>
      <xdr:row>0</xdr:row>
      <xdr:rowOff>445758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5688"/>
        <a:stretch>
          <a:fillRect/>
        </a:stretch>
      </xdr:blipFill>
      <xdr:spPr>
        <a:xfrm>
          <a:off x="2524760" y="170815"/>
          <a:ext cx="1290955" cy="274320"/>
        </a:xfrm>
        <a:prstGeom prst="rect">
          <a:avLst/>
        </a:prstGeom>
      </xdr:spPr>
    </xdr:pic>
    <xdr:clientData/>
  </xdr:twoCellAnchor>
  <xdr:twoCellAnchor>
    <xdr:from>
      <xdr:col>2</xdr:col>
      <xdr:colOff>452435</xdr:colOff>
      <xdr:row>0</xdr:row>
      <xdr:rowOff>171442</xdr:rowOff>
    </xdr:from>
    <xdr:to>
      <xdr:col>4</xdr:col>
      <xdr:colOff>409573</xdr:colOff>
      <xdr:row>0</xdr:row>
      <xdr:rowOff>458143</xdr:rowOff>
    </xdr:to>
    <xdr:sp>
      <xdr:nvSpPr>
        <xdr:cNvPr id="5" name="TextBox 4"/>
        <xdr:cNvSpPr txBox="1"/>
      </xdr:nvSpPr>
      <xdr:spPr>
        <a:xfrm>
          <a:off x="2710815" y="170815"/>
          <a:ext cx="1272540" cy="287020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zh-CN" sz="800">
              <a:latin typeface="宋"/>
              <a:ea typeface="宋"/>
              <a:cs typeface="宋"/>
            </a:rPr>
            <a:t>战略性新兴产业 </a:t>
          </a:r>
          <a:r>
            <a:rPr lang="en-US" altLang="zh-CN" sz="800">
              <a:latin typeface="宋"/>
              <a:ea typeface="宋"/>
              <a:cs typeface="宋"/>
            </a:rPr>
            <a:t>14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66672</xdr:colOff>
      <xdr:row>0</xdr:row>
      <xdr:rowOff>162048</xdr:rowOff>
    </xdr:from>
    <xdr:to>
      <xdr:col>2</xdr:col>
      <xdr:colOff>142874</xdr:colOff>
      <xdr:row>0</xdr:row>
      <xdr:rowOff>380997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40" y="161925"/>
          <a:ext cx="1295400" cy="218440"/>
        </a:xfrm>
        <a:prstGeom prst="rect">
          <a:avLst/>
        </a:prstGeom>
      </xdr:spPr>
    </xdr:pic>
    <xdr:clientData/>
  </xdr:twoCellAnchor>
  <xdr:twoCellAnchor>
    <xdr:from>
      <xdr:col>0</xdr:col>
      <xdr:colOff>66673</xdr:colOff>
      <xdr:row>0</xdr:row>
      <xdr:rowOff>162049</xdr:rowOff>
    </xdr:from>
    <xdr:to>
      <xdr:col>2</xdr:col>
      <xdr:colOff>142875</xdr:colOff>
      <xdr:row>0</xdr:row>
      <xdr:rowOff>354070</xdr:rowOff>
    </xdr:to>
    <xdr:sp>
      <xdr:nvSpPr>
        <xdr:cNvPr id="4" name="TextBox 3"/>
        <xdr:cNvSpPr txBox="1"/>
      </xdr:nvSpPr>
      <xdr:spPr>
        <a:xfrm>
          <a:off x="66040" y="161925"/>
          <a:ext cx="1296035" cy="191770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lang="en-US" sz="800">
              <a:latin typeface="宋"/>
              <a:ea typeface="宋"/>
              <a:cs typeface="宋"/>
            </a:rPr>
            <a:t>15 </a:t>
          </a:r>
          <a:r>
            <a:rPr lang="zh-CN" sz="800">
              <a:latin typeface="宋"/>
              <a:ea typeface="宋"/>
              <a:cs typeface="宋"/>
            </a:rPr>
            <a:t>分区主要经济指标</a:t>
          </a:r>
          <a:endParaRPr>
            <a:latin typeface="宋"/>
            <a:cs typeface="宋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495294</xdr:colOff>
      <xdr:row>0</xdr:row>
      <xdr:rowOff>133343</xdr:rowOff>
    </xdr:from>
    <xdr:to>
      <xdr:col>5</xdr:col>
      <xdr:colOff>514348</xdr:colOff>
      <xdr:row>0</xdr:row>
      <xdr:rowOff>438143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r="5784"/>
        <a:stretch>
          <a:fillRect/>
        </a:stretch>
      </xdr:blipFill>
      <xdr:spPr>
        <a:xfrm>
          <a:off x="2319655" y="132715"/>
          <a:ext cx="1248410" cy="304800"/>
        </a:xfrm>
        <a:prstGeom prst="rect">
          <a:avLst/>
        </a:prstGeom>
      </xdr:spPr>
    </xdr:pic>
    <xdr:clientData/>
  </xdr:twoCellAnchor>
  <xdr:twoCellAnchor>
    <xdr:from>
      <xdr:col>3</xdr:col>
      <xdr:colOff>461961</xdr:colOff>
      <xdr:row>0</xdr:row>
      <xdr:rowOff>142870</xdr:rowOff>
    </xdr:from>
    <xdr:to>
      <xdr:col>9</xdr:col>
      <xdr:colOff>685800</xdr:colOff>
      <xdr:row>0</xdr:row>
      <xdr:rowOff>428619</xdr:rowOff>
    </xdr:to>
    <xdr:sp>
      <xdr:nvSpPr>
        <xdr:cNvPr id="4" name="TextBox 3"/>
        <xdr:cNvSpPr txBox="1"/>
      </xdr:nvSpPr>
      <xdr:spPr>
        <a:xfrm>
          <a:off x="2286635" y="142240"/>
          <a:ext cx="1382395" cy="285750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zh-CN" sz="800">
              <a:latin typeface="宋"/>
              <a:ea typeface="宋"/>
              <a:cs typeface="宋"/>
            </a:rPr>
            <a:t>分区主要经济指标 </a:t>
          </a:r>
          <a:r>
            <a:rPr lang="en-US" altLang="zh-CN" sz="800">
              <a:latin typeface="宋"/>
              <a:ea typeface="宋"/>
              <a:cs typeface="宋"/>
            </a:rPr>
            <a:t>16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163187</xdr:rowOff>
    </xdr:from>
    <xdr:to>
      <xdr:col>0</xdr:col>
      <xdr:colOff>1338575</xdr:colOff>
      <xdr:row>0</xdr:row>
      <xdr:rowOff>385435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2560"/>
          <a:ext cx="1337945" cy="222250"/>
        </a:xfrm>
        <a:prstGeom prst="rect">
          <a:avLst/>
        </a:prstGeom>
      </xdr:spPr>
    </xdr:pic>
    <xdr:clientData/>
  </xdr:twoCellAnchor>
  <xdr:twoCellAnchor>
    <xdr:from>
      <xdr:col>0</xdr:col>
      <xdr:colOff>24762</xdr:colOff>
      <xdr:row>0</xdr:row>
      <xdr:rowOff>163190</xdr:rowOff>
    </xdr:from>
    <xdr:to>
      <xdr:col>0</xdr:col>
      <xdr:colOff>1338578</xdr:colOff>
      <xdr:row>0</xdr:row>
      <xdr:rowOff>466719</xdr:rowOff>
    </xdr:to>
    <xdr:sp>
      <xdr:nvSpPr>
        <xdr:cNvPr id="5" name="TextBox 2"/>
        <xdr:cNvSpPr txBox="1"/>
      </xdr:nvSpPr>
      <xdr:spPr>
        <a:xfrm>
          <a:off x="24130" y="162560"/>
          <a:ext cx="131381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en-US" sz="1200" b="0" i="0" u="none" strike="noStrike" baseline="30000">
              <a:solidFill>
                <a:schemeClr val="dk1"/>
              </a:solidFill>
              <a:latin typeface="宋"/>
              <a:ea typeface="宋"/>
              <a:cs typeface="宋"/>
            </a:rPr>
            <a:t>22  2024</a:t>
          </a:r>
          <a:r>
            <a:rPr lang="zh-CN" sz="1200" b="0" i="0" u="none" strike="noStrike" baseline="30000">
              <a:solidFill>
                <a:schemeClr val="dk1"/>
              </a:solidFill>
              <a:latin typeface="宋"/>
              <a:ea typeface="宋"/>
              <a:cs typeface="宋"/>
            </a:rPr>
            <a:t>年主要经济指标</a:t>
          </a:r>
          <a:endParaRPr>
            <a:latin typeface="宋"/>
            <a:cs typeface="宋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163187</xdr:rowOff>
    </xdr:from>
    <xdr:to>
      <xdr:col>0</xdr:col>
      <xdr:colOff>1337945</xdr:colOff>
      <xdr:row>0</xdr:row>
      <xdr:rowOff>385437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2560"/>
          <a:ext cx="1337945" cy="222250"/>
        </a:xfrm>
        <a:prstGeom prst="rect">
          <a:avLst/>
        </a:prstGeom>
      </xdr:spPr>
    </xdr:pic>
    <xdr:clientData/>
  </xdr:twoCellAnchor>
  <xdr:twoCellAnchor>
    <xdr:from>
      <xdr:col>0</xdr:col>
      <xdr:colOff>24762</xdr:colOff>
      <xdr:row>0</xdr:row>
      <xdr:rowOff>163190</xdr:rowOff>
    </xdr:from>
    <xdr:to>
      <xdr:col>0</xdr:col>
      <xdr:colOff>1338578</xdr:colOff>
      <xdr:row>0</xdr:row>
      <xdr:rowOff>466719</xdr:rowOff>
    </xdr:to>
    <xdr:sp>
      <xdr:nvSpPr>
        <xdr:cNvPr id="4" name="TextBox 2"/>
        <xdr:cNvSpPr txBox="1"/>
      </xdr:nvSpPr>
      <xdr:spPr>
        <a:xfrm>
          <a:off x="24130" y="162560"/>
          <a:ext cx="1313815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en-US" sz="1200" b="0" i="0" u="none" strike="noStrike" baseline="30000">
              <a:solidFill>
                <a:schemeClr val="dk1"/>
              </a:solidFill>
              <a:latin typeface="宋"/>
              <a:ea typeface="宋"/>
              <a:cs typeface="宋"/>
            </a:rPr>
            <a:t>17  2024</a:t>
          </a:r>
          <a:r>
            <a:rPr lang="zh-CN" sz="1200" b="0" i="0" u="none" strike="noStrike" baseline="30000">
              <a:solidFill>
                <a:schemeClr val="dk1"/>
              </a:solidFill>
              <a:latin typeface="宋"/>
              <a:ea typeface="宋"/>
              <a:cs typeface="宋"/>
            </a:rPr>
            <a:t>年主要经济指标</a:t>
          </a:r>
          <a:endParaRPr lang="zh-CN" altLang="en-US">
            <a:latin typeface="宋"/>
            <a:cs typeface="宋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19048</xdr:colOff>
      <xdr:row>0</xdr:row>
      <xdr:rowOff>109536</xdr:rowOff>
    </xdr:from>
    <xdr:to>
      <xdr:col>0</xdr:col>
      <xdr:colOff>704848</xdr:colOff>
      <xdr:row>0</xdr:row>
      <xdr:rowOff>357185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15" y="109220"/>
          <a:ext cx="6858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109537</xdr:rowOff>
    </xdr:from>
    <xdr:to>
      <xdr:col>0</xdr:col>
      <xdr:colOff>857246</xdr:colOff>
      <xdr:row>0</xdr:row>
      <xdr:rowOff>404813</xdr:rowOff>
    </xdr:to>
    <xdr:sp>
      <xdr:nvSpPr>
        <xdr:cNvPr id="7" name="TextBox 6"/>
        <xdr:cNvSpPr txBox="1"/>
      </xdr:nvSpPr>
      <xdr:spPr>
        <a:xfrm flipH="1">
          <a:off x="0" y="109220"/>
          <a:ext cx="856615" cy="295275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lang="en-US" sz="800">
              <a:latin typeface="宋"/>
              <a:ea typeface="宋"/>
              <a:cs typeface="宋"/>
            </a:rPr>
            <a:t>2 </a:t>
          </a:r>
          <a:r>
            <a:rPr lang="zh-CN" sz="800">
              <a:latin typeface="宋"/>
              <a:ea typeface="宋"/>
              <a:cs typeface="宋"/>
            </a:rPr>
            <a:t>工业</a:t>
          </a:r>
          <a:endParaRPr 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419097</xdr:colOff>
      <xdr:row>0</xdr:row>
      <xdr:rowOff>148580</xdr:rowOff>
    </xdr:from>
    <xdr:to>
      <xdr:col>3</xdr:col>
      <xdr:colOff>714373</xdr:colOff>
      <xdr:row>0</xdr:row>
      <xdr:rowOff>422900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5881"/>
        <a:stretch>
          <a:fillRect/>
        </a:stretch>
      </xdr:blipFill>
      <xdr:spPr>
        <a:xfrm>
          <a:off x="2199005" y="147955"/>
          <a:ext cx="1176655" cy="274320"/>
        </a:xfrm>
        <a:prstGeom prst="rect">
          <a:avLst/>
        </a:prstGeom>
      </xdr:spPr>
    </xdr:pic>
    <xdr:clientData/>
  </xdr:twoCellAnchor>
  <xdr:twoCellAnchor>
    <xdr:from>
      <xdr:col>2</xdr:col>
      <xdr:colOff>581025</xdr:colOff>
      <xdr:row>0</xdr:row>
      <xdr:rowOff>165726</xdr:rowOff>
    </xdr:from>
    <xdr:to>
      <xdr:col>7</xdr:col>
      <xdr:colOff>485774</xdr:colOff>
      <xdr:row>0</xdr:row>
      <xdr:rowOff>422901</xdr:rowOff>
    </xdr:to>
    <xdr:sp>
      <xdr:nvSpPr>
        <xdr:cNvPr id="5" name="TextBox 4"/>
        <xdr:cNvSpPr txBox="1"/>
      </xdr:nvSpPr>
      <xdr:spPr>
        <a:xfrm>
          <a:off x="2361565" y="165100"/>
          <a:ext cx="1666875" cy="257175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zh-CN" sz="800">
              <a:latin typeface="宋"/>
              <a:ea typeface="宋"/>
              <a:cs typeface="宋"/>
            </a:rPr>
            <a:t>工业经济效益 </a:t>
          </a:r>
          <a:r>
            <a:rPr lang="en-US" altLang="zh-CN" sz="800">
              <a:latin typeface="宋"/>
              <a:ea typeface="宋"/>
              <a:cs typeface="宋"/>
            </a:rPr>
            <a:t>3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14280</xdr:colOff>
      <xdr:row>0</xdr:row>
      <xdr:rowOff>180968</xdr:rowOff>
    </xdr:from>
    <xdr:to>
      <xdr:col>3</xdr:col>
      <xdr:colOff>523870</xdr:colOff>
      <xdr:row>0</xdr:row>
      <xdr:rowOff>390518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2785" t="12605" r="6128" b="18079"/>
        <a:stretch>
          <a:fillRect/>
        </a:stretch>
      </xdr:blipFill>
      <xdr:spPr>
        <a:xfrm>
          <a:off x="1809750" y="180340"/>
          <a:ext cx="1690370" cy="209550"/>
        </a:xfrm>
        <a:prstGeom prst="rect">
          <a:avLst/>
        </a:prstGeom>
      </xdr:spPr>
    </xdr:pic>
    <xdr:clientData/>
  </xdr:twoCellAnchor>
  <xdr:twoCellAnchor>
    <xdr:from>
      <xdr:col>1</xdr:col>
      <xdr:colOff>61908</xdr:colOff>
      <xdr:row>0</xdr:row>
      <xdr:rowOff>180973</xdr:rowOff>
    </xdr:from>
    <xdr:to>
      <xdr:col>6</xdr:col>
      <xdr:colOff>233359</xdr:colOff>
      <xdr:row>0</xdr:row>
      <xdr:rowOff>457202</xdr:rowOff>
    </xdr:to>
    <xdr:sp>
      <xdr:nvSpPr>
        <xdr:cNvPr id="5" name="TextBox 4"/>
        <xdr:cNvSpPr txBox="1"/>
      </xdr:nvSpPr>
      <xdr:spPr>
        <a:xfrm>
          <a:off x="1857375" y="180340"/>
          <a:ext cx="1976120" cy="276860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sz="800">
              <a:latin typeface="宋"/>
              <a:ea typeface="宋"/>
              <a:cs typeface="宋"/>
            </a:rPr>
            <a:t>固定资产投资、商品房建设</a:t>
          </a:r>
          <a:r>
            <a:rPr lang="zh-CN" sz="800">
              <a:latin typeface="宋"/>
              <a:ea typeface="宋"/>
              <a:cs typeface="宋"/>
            </a:rPr>
            <a:t> </a:t>
          </a:r>
          <a:r>
            <a:rPr lang="en-US" altLang="zh-CN" sz="800">
              <a:latin typeface="宋"/>
              <a:ea typeface="宋"/>
              <a:cs typeface="宋"/>
            </a:rPr>
            <a:t>4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180335</xdr:rowOff>
    </xdr:from>
    <xdr:to>
      <xdr:col>0</xdr:col>
      <xdr:colOff>828672</xdr:colOff>
      <xdr:row>0</xdr:row>
      <xdr:rowOff>372104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9705"/>
          <a:ext cx="828040" cy="191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137153</xdr:rowOff>
    </xdr:from>
    <xdr:to>
      <xdr:col>0</xdr:col>
      <xdr:colOff>628649</xdr:colOff>
      <xdr:row>0</xdr:row>
      <xdr:rowOff>415285</xdr:rowOff>
    </xdr:to>
    <xdr:sp>
      <xdr:nvSpPr>
        <xdr:cNvPr id="1802731052" name="文本框 1802731051"/>
        <xdr:cNvSpPr txBox="1"/>
      </xdr:nvSpPr>
      <xdr:spPr>
        <a:xfrm>
          <a:off x="0" y="136525"/>
          <a:ext cx="628015" cy="278130"/>
        </a:xfrm>
        <a:prstGeom prst="rect">
          <a:avLst/>
        </a:prstGeom>
        <a:noFill/>
        <a:ln w="6350">
          <a:noFill/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lang="en-US" sz="800">
              <a:latin typeface="宋"/>
              <a:ea typeface="宋"/>
              <a:cs typeface="宋"/>
            </a:rPr>
            <a:t>5</a:t>
          </a:r>
          <a:r>
            <a:rPr sz="800">
              <a:latin typeface="宋"/>
              <a:ea typeface="宋"/>
              <a:cs typeface="宋"/>
            </a:rPr>
            <a:t> 运输</a:t>
          </a:r>
          <a:endParaRPr sz="800">
            <a:latin typeface="宋"/>
            <a:cs typeface="宋"/>
          </a:endParaRPr>
        </a:p>
        <a:p>
          <a:pPr>
            <a:defRPr/>
          </a:pPr>
          <a:endParaRPr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122550</xdr:colOff>
      <xdr:row>0</xdr:row>
      <xdr:rowOff>148580</xdr:rowOff>
    </xdr:from>
    <xdr:to>
      <xdr:col>3</xdr:col>
      <xdr:colOff>514349</xdr:colOff>
      <xdr:row>0</xdr:row>
      <xdr:rowOff>457194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5652"/>
        <a:stretch>
          <a:fillRect/>
        </a:stretch>
      </xdr:blipFill>
      <xdr:spPr>
        <a:xfrm>
          <a:off x="2312670" y="147955"/>
          <a:ext cx="1034415" cy="308610"/>
        </a:xfrm>
        <a:prstGeom prst="rect">
          <a:avLst/>
        </a:prstGeom>
      </xdr:spPr>
    </xdr:pic>
    <xdr:clientData/>
  </xdr:twoCellAnchor>
  <xdr:twoCellAnchor>
    <xdr:from>
      <xdr:col>2</xdr:col>
      <xdr:colOff>361310</xdr:colOff>
      <xdr:row>0</xdr:row>
      <xdr:rowOff>167635</xdr:rowOff>
    </xdr:from>
    <xdr:to>
      <xdr:col>4</xdr:col>
      <xdr:colOff>28568</xdr:colOff>
      <xdr:row>0</xdr:row>
      <xdr:rowOff>457194</xdr:rowOff>
    </xdr:to>
    <xdr:sp>
      <xdr:nvSpPr>
        <xdr:cNvPr id="6" name="TextBox 5"/>
        <xdr:cNvSpPr txBox="1"/>
      </xdr:nvSpPr>
      <xdr:spPr>
        <a:xfrm>
          <a:off x="2551430" y="167005"/>
          <a:ext cx="915670" cy="289560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lang="zh-CN" sz="800">
              <a:latin typeface="宋"/>
              <a:ea typeface="宋"/>
              <a:cs typeface="宋"/>
            </a:rPr>
            <a:t>国内贸易 </a:t>
          </a:r>
          <a:r>
            <a:rPr lang="en-US" altLang="zh-CN" sz="800">
              <a:latin typeface="宋"/>
              <a:ea typeface="宋"/>
              <a:cs typeface="宋"/>
            </a:rPr>
            <a:t>6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126204</xdr:rowOff>
    </xdr:from>
    <xdr:to>
      <xdr:col>0</xdr:col>
      <xdr:colOff>819148</xdr:colOff>
      <xdr:row>0</xdr:row>
      <xdr:rowOff>378615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5730"/>
          <a:ext cx="818515" cy="252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126205</xdr:rowOff>
    </xdr:from>
    <xdr:to>
      <xdr:col>0</xdr:col>
      <xdr:colOff>857251</xdr:colOff>
      <xdr:row>0</xdr:row>
      <xdr:rowOff>383378</xdr:rowOff>
    </xdr:to>
    <xdr:sp>
      <xdr:nvSpPr>
        <xdr:cNvPr id="4" name="TextBox 3"/>
        <xdr:cNvSpPr txBox="1"/>
      </xdr:nvSpPr>
      <xdr:spPr>
        <a:xfrm>
          <a:off x="0" y="125730"/>
          <a:ext cx="857250" cy="257175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lang="en-US" sz="800">
              <a:latin typeface="宋"/>
              <a:ea typeface="宋"/>
              <a:cs typeface="宋"/>
            </a:rPr>
            <a:t>7 </a:t>
          </a:r>
          <a:r>
            <a:rPr lang="zh-CN" sz="800">
              <a:latin typeface="宋"/>
              <a:ea typeface="宋"/>
              <a:cs typeface="宋"/>
            </a:rPr>
            <a:t>对外贸易</a:t>
          </a:r>
          <a:endParaRPr>
            <a:latin typeface="宋"/>
            <a:cs typeface="宋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86350</xdr:colOff>
      <xdr:row>0</xdr:row>
      <xdr:rowOff>112702</xdr:rowOff>
    </xdr:from>
    <xdr:to>
      <xdr:col>3</xdr:col>
      <xdr:colOff>657221</xdr:colOff>
      <xdr:row>0</xdr:row>
      <xdr:rowOff>388928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r="5001"/>
        <a:stretch>
          <a:fillRect/>
        </a:stretch>
      </xdr:blipFill>
      <xdr:spPr>
        <a:xfrm>
          <a:off x="1753235" y="112395"/>
          <a:ext cx="1365885" cy="276225"/>
        </a:xfrm>
        <a:prstGeom prst="rect">
          <a:avLst/>
        </a:prstGeom>
      </xdr:spPr>
    </xdr:pic>
    <xdr:clientData/>
  </xdr:twoCellAnchor>
  <xdr:twoCellAnchor>
    <xdr:from>
      <xdr:col>2</xdr:col>
      <xdr:colOff>58100</xdr:colOff>
      <xdr:row>0</xdr:row>
      <xdr:rowOff>134930</xdr:rowOff>
    </xdr:from>
    <xdr:to>
      <xdr:col>3</xdr:col>
      <xdr:colOff>685478</xdr:colOff>
      <xdr:row>0</xdr:row>
      <xdr:rowOff>388931</xdr:rowOff>
    </xdr:to>
    <xdr:sp>
      <xdr:nvSpPr>
        <xdr:cNvPr id="4" name="TextBox 3"/>
        <xdr:cNvSpPr txBox="1"/>
      </xdr:nvSpPr>
      <xdr:spPr>
        <a:xfrm>
          <a:off x="1725295" y="134620"/>
          <a:ext cx="1422400" cy="254000"/>
        </a:xfrm>
        <a:prstGeom prst="rect">
          <a:avLst/>
        </a:prstGeom>
        <a:noFill/>
        <a:ln w="9525" cmpd="sng">
          <a:noFill/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defRPr/>
          </a:pPr>
          <a:r>
            <a:rPr lang="zh-CN" sz="800">
              <a:latin typeface="宋"/>
              <a:ea typeface="宋"/>
              <a:cs typeface="宋"/>
            </a:rPr>
            <a:t>外商直接投资、旅游 </a:t>
          </a:r>
          <a:r>
            <a:rPr lang="en-US" altLang="zh-CN" sz="800">
              <a:latin typeface="宋"/>
              <a:ea typeface="宋"/>
              <a:cs typeface="宋"/>
            </a:rPr>
            <a:t>8</a:t>
          </a:r>
          <a:endParaRPr lang="en-US" altLang="zh-CN" sz="800">
            <a:latin typeface="宋"/>
            <a:ea typeface="宋"/>
            <a:cs typeface="宋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131758</xdr:rowOff>
    </xdr:from>
    <xdr:to>
      <xdr:col>0</xdr:col>
      <xdr:colOff>1400172</xdr:colOff>
      <xdr:row>0</xdr:row>
      <xdr:rowOff>369879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445"/>
          <a:ext cx="1399540" cy="238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131759</xdr:rowOff>
    </xdr:from>
    <xdr:to>
      <xdr:col>0</xdr:col>
      <xdr:colOff>925512</xdr:colOff>
      <xdr:row>0</xdr:row>
      <xdr:rowOff>392107</xdr:rowOff>
    </xdr:to>
    <xdr:sp>
      <xdr:nvSpPr>
        <xdr:cNvPr id="4" name="TextBox 3"/>
        <xdr:cNvSpPr txBox="1"/>
      </xdr:nvSpPr>
      <xdr:spPr>
        <a:xfrm>
          <a:off x="0" y="131445"/>
          <a:ext cx="925195" cy="260350"/>
        </a:xfrm>
        <a:prstGeom prst="rect">
          <a:avLst/>
        </a:prstGeom>
        <a:noFill/>
        <a:ln w="9525" cmpd="sng">
          <a:noFill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defRPr/>
          </a:pPr>
          <a:r>
            <a:rPr lang="en-US" altLang="zh-CN" sz="800">
              <a:latin typeface="宋"/>
              <a:ea typeface="宋"/>
              <a:cs typeface="宋"/>
            </a:rPr>
            <a:t>9</a:t>
          </a:r>
          <a:r>
            <a:rPr lang="zh-CN" sz="800">
              <a:latin typeface="宋"/>
              <a:ea typeface="宋"/>
              <a:cs typeface="宋"/>
            </a:rPr>
            <a:t>、金融</a:t>
          </a:r>
          <a:endParaRPr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view="pageBreakPreview" zoomScaleNormal="100" workbookViewId="0">
      <selection activeCell="A22" sqref="A22"/>
    </sheetView>
  </sheetViews>
  <sheetFormatPr defaultColWidth="9" defaultRowHeight="15" outlineLevelCol="1"/>
  <cols>
    <col min="1" max="1" width="37.3166666666667" style="112" customWidth="1"/>
    <col min="2" max="2" width="9.93333333333333" style="112" customWidth="1"/>
    <col min="3" max="16384" width="9" style="112"/>
  </cols>
  <sheetData>
    <row r="1" ht="71.25" customHeight="1" spans="1:2">
      <c r="A1" s="113" t="s">
        <v>0</v>
      </c>
      <c r="B1" s="114" t="s">
        <v>1</v>
      </c>
    </row>
    <row r="2" ht="27.9" customHeight="1" spans="1:2">
      <c r="A2" s="11" t="s">
        <v>2</v>
      </c>
      <c r="B2" s="11">
        <v>1</v>
      </c>
    </row>
    <row r="3" ht="27.9" customHeight="1" spans="1:2">
      <c r="A3" s="11" t="s">
        <v>3</v>
      </c>
      <c r="B3" s="11">
        <v>2</v>
      </c>
    </row>
    <row r="4" ht="27.9" customHeight="1" spans="1:2">
      <c r="A4" s="11" t="s">
        <v>4</v>
      </c>
      <c r="B4" s="11">
        <v>3</v>
      </c>
    </row>
    <row r="5" ht="27.9" customHeight="1" spans="1:2">
      <c r="A5" s="11" t="s">
        <v>5</v>
      </c>
      <c r="B5" s="11">
        <v>4</v>
      </c>
    </row>
    <row r="6" ht="27.9" customHeight="1" spans="1:2">
      <c r="A6" s="11" t="s">
        <v>6</v>
      </c>
      <c r="B6" s="11">
        <v>4</v>
      </c>
    </row>
    <row r="7" ht="27.9" customHeight="1" spans="1:2">
      <c r="A7" s="11" t="s">
        <v>7</v>
      </c>
      <c r="B7" s="11">
        <v>5</v>
      </c>
    </row>
    <row r="8" ht="27.9" customHeight="1" spans="1:2">
      <c r="A8" s="11" t="s">
        <v>8</v>
      </c>
      <c r="B8" s="11">
        <v>6</v>
      </c>
    </row>
    <row r="9" ht="27.9" customHeight="1" spans="1:2">
      <c r="A9" s="11" t="s">
        <v>9</v>
      </c>
      <c r="B9" s="11">
        <v>7</v>
      </c>
    </row>
    <row r="10" ht="27.9" customHeight="1" spans="1:2">
      <c r="A10" s="11" t="s">
        <v>10</v>
      </c>
      <c r="B10" s="11">
        <v>8</v>
      </c>
    </row>
    <row r="11" ht="27.9" customHeight="1" spans="1:2">
      <c r="A11" s="11" t="s">
        <v>11</v>
      </c>
      <c r="B11" s="11">
        <v>8</v>
      </c>
    </row>
    <row r="12" ht="27.9" customHeight="1" spans="1:2">
      <c r="A12" s="11" t="s">
        <v>12</v>
      </c>
      <c r="B12" s="11">
        <v>9</v>
      </c>
    </row>
    <row r="13" ht="27.9" customHeight="1" spans="1:2">
      <c r="A13" s="11" t="s">
        <v>13</v>
      </c>
      <c r="B13" s="11">
        <v>10</v>
      </c>
    </row>
    <row r="14" ht="27.9" customHeight="1" spans="1:2">
      <c r="A14" s="11" t="s">
        <v>14</v>
      </c>
      <c r="B14" s="11">
        <v>14</v>
      </c>
    </row>
    <row r="15" ht="27.9" customHeight="1" spans="1:2">
      <c r="A15" s="11" t="s">
        <v>15</v>
      </c>
      <c r="B15" s="11">
        <v>15</v>
      </c>
    </row>
    <row r="16" ht="24.9" customHeight="1" spans="1:2">
      <c r="A16" s="115" t="s">
        <v>16</v>
      </c>
      <c r="B16" s="11">
        <v>17</v>
      </c>
    </row>
    <row r="17" ht="24.9" customHeight="1" spans="2:2">
      <c r="B17" s="116"/>
    </row>
  </sheetData>
  <mergeCells count="1">
    <mergeCell ref="A1:B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view="pageBreakPreview" zoomScaleNormal="100" workbookViewId="0">
      <selection activeCell="G2" sqref="G2"/>
    </sheetView>
  </sheetViews>
  <sheetFormatPr defaultColWidth="9" defaultRowHeight="14.25"/>
  <cols>
    <col min="1" max="1" width="21.0666666666667" style="68" customWidth="1"/>
    <col min="2" max="2" width="5.31666666666667" style="18" customWidth="1"/>
    <col min="3" max="4" width="9.25" style="19" customWidth="1"/>
    <col min="5" max="5" width="9.25" style="20" customWidth="1"/>
    <col min="6" max="6" width="9" style="21" customWidth="1"/>
    <col min="7" max="7" width="36.7083333333333" style="21" customWidth="1"/>
    <col min="8" max="8" width="10.7083333333333" style="21" customWidth="1"/>
    <col min="9" max="9" width="13.7083333333333" style="18" customWidth="1"/>
    <col min="10" max="10" width="14.7083333333333" style="18" customWidth="1"/>
    <col min="11" max="11" width="13.7083333333333" style="18" customWidth="1"/>
    <col min="12" max="12" width="15.7083333333333" style="18" customWidth="1"/>
    <col min="13" max="13" width="10.7083333333333" style="18" customWidth="1"/>
    <col min="14" max="16384" width="9" style="18"/>
  </cols>
  <sheetData>
    <row r="1" ht="43.5" customHeight="1" spans="1:5">
      <c r="A1" s="22"/>
      <c r="B1" s="22"/>
      <c r="C1" s="23"/>
      <c r="D1" s="23"/>
      <c r="E1" s="24"/>
    </row>
    <row r="2" ht="33.75" customHeight="1" spans="1:15">
      <c r="A2" s="26" t="s">
        <v>17</v>
      </c>
      <c r="B2" s="26" t="s">
        <v>37</v>
      </c>
      <c r="C2" s="9" t="s">
        <v>38</v>
      </c>
      <c r="D2" s="47" t="s">
        <v>187</v>
      </c>
      <c r="E2" s="10" t="s">
        <v>188</v>
      </c>
      <c r="J2" s="68"/>
      <c r="K2" s="68"/>
      <c r="L2" s="68"/>
      <c r="M2" s="68"/>
      <c r="N2" s="68"/>
      <c r="O2" s="63"/>
    </row>
    <row r="3" ht="45" customHeight="1" spans="1:5">
      <c r="A3" s="65" t="s">
        <v>189</v>
      </c>
      <c r="B3" s="26" t="s">
        <v>21</v>
      </c>
      <c r="C3" s="12">
        <v>132098.239466352</v>
      </c>
      <c r="D3" s="12">
        <v>127179.697886199</v>
      </c>
      <c r="E3" s="13">
        <v>3.9</v>
      </c>
    </row>
    <row r="4" ht="45" customHeight="1" spans="1:5">
      <c r="A4" s="29" t="s">
        <v>190</v>
      </c>
      <c r="B4" s="26" t="s">
        <v>21</v>
      </c>
      <c r="C4" s="12">
        <v>32138.3899921498</v>
      </c>
      <c r="D4" s="12">
        <v>28547.8723422056</v>
      </c>
      <c r="E4" s="13">
        <v>12.6</v>
      </c>
    </row>
    <row r="5" ht="45" customHeight="1" spans="1:5">
      <c r="A5" s="29" t="s">
        <v>191</v>
      </c>
      <c r="B5" s="26" t="s">
        <v>21</v>
      </c>
      <c r="C5" s="12">
        <v>58619.1185155068</v>
      </c>
      <c r="D5" s="12">
        <v>56948.743758739</v>
      </c>
      <c r="E5" s="13">
        <v>2.9</v>
      </c>
    </row>
    <row r="6" ht="45" customHeight="1" spans="1:5">
      <c r="A6" s="65" t="s">
        <v>192</v>
      </c>
      <c r="B6" s="26" t="s">
        <v>21</v>
      </c>
      <c r="C6" s="12">
        <v>94170.226022135</v>
      </c>
      <c r="D6" s="12">
        <v>90767.484052353</v>
      </c>
      <c r="E6" s="13">
        <v>3.7</v>
      </c>
    </row>
    <row r="7" ht="45" customHeight="1" spans="1:5">
      <c r="A7" s="29" t="s">
        <v>193</v>
      </c>
      <c r="B7" s="26" t="s">
        <v>21</v>
      </c>
      <c r="C7" s="12">
        <v>32444.1447734782</v>
      </c>
      <c r="D7" s="12">
        <v>31148.9719774464</v>
      </c>
      <c r="E7" s="13">
        <v>4.2</v>
      </c>
    </row>
    <row r="8" ht="45" customHeight="1" spans="1:5">
      <c r="A8" s="29" t="s">
        <v>194</v>
      </c>
      <c r="B8" s="26" t="s">
        <v>21</v>
      </c>
      <c r="C8" s="12">
        <v>58705.6494158158</v>
      </c>
      <c r="D8" s="12">
        <v>58138.1983959451</v>
      </c>
      <c r="E8" s="13">
        <v>1</v>
      </c>
    </row>
    <row r="9" ht="45" customHeight="1" spans="1:5">
      <c r="A9" s="71" t="s">
        <v>195</v>
      </c>
      <c r="B9" s="26" t="s">
        <v>21</v>
      </c>
      <c r="C9" s="12">
        <v>139023.795060715</v>
      </c>
      <c r="D9" s="12">
        <v>133224.324791311</v>
      </c>
      <c r="E9" s="13">
        <v>4.4</v>
      </c>
    </row>
    <row r="10" ht="45" customHeight="1" spans="1:5">
      <c r="A10" s="71" t="s">
        <v>196</v>
      </c>
      <c r="B10" s="26" t="s">
        <v>21</v>
      </c>
      <c r="C10" s="12">
        <v>97608.5151676691</v>
      </c>
      <c r="D10" s="12">
        <v>95374.3716601078</v>
      </c>
      <c r="E10" s="13">
        <v>2.3</v>
      </c>
    </row>
    <row r="11" ht="45" customHeight="1" spans="1:5">
      <c r="A11" s="55" t="s">
        <v>197</v>
      </c>
      <c r="B11" s="55"/>
      <c r="C11" s="16"/>
      <c r="D11" s="16"/>
      <c r="E11" s="16"/>
    </row>
    <row r="12" ht="45" customHeight="1"/>
    <row r="13" ht="45" customHeight="1"/>
    <row r="14" ht="45" customHeight="1"/>
    <row r="15" ht="45" customHeight="1"/>
    <row r="16" ht="45" customHeight="1"/>
    <row r="17" ht="45" customHeight="1"/>
    <row r="18" ht="45" customHeight="1"/>
    <row r="19" ht="45" customHeight="1"/>
    <row r="20" ht="45" customHeight="1"/>
  </sheetData>
  <mergeCells count="2">
    <mergeCell ref="A1:E1"/>
    <mergeCell ref="A11:E1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view="pageBreakPreview" zoomScaleNormal="100" workbookViewId="0">
      <selection activeCell="I4" sqref="I4"/>
    </sheetView>
  </sheetViews>
  <sheetFormatPr defaultColWidth="9" defaultRowHeight="14.25" outlineLevelCol="4"/>
  <cols>
    <col min="1" max="1" width="27.1833333333333" style="18" customWidth="1"/>
    <col min="2" max="2" width="11.1416666666667" style="21" customWidth="1"/>
    <col min="3" max="3" width="11.4333333333333" style="21" customWidth="1"/>
    <col min="4" max="5" width="9" style="21" hidden="1" customWidth="1"/>
    <col min="6" max="16384" width="9" style="18"/>
  </cols>
  <sheetData>
    <row r="1" ht="43.5" customHeight="1" spans="1:3">
      <c r="A1" s="70"/>
      <c r="B1" s="64">
        <v>100.3</v>
      </c>
      <c r="C1" s="64">
        <v>100.3</v>
      </c>
    </row>
    <row r="2" ht="33.75" customHeight="1" spans="1:4">
      <c r="A2" s="26" t="s">
        <v>17</v>
      </c>
      <c r="B2" s="58" t="s">
        <v>198</v>
      </c>
      <c r="C2" s="58" t="s">
        <v>199</v>
      </c>
      <c r="D2" s="56"/>
    </row>
    <row r="3" ht="30" customHeight="1" spans="1:5">
      <c r="A3" s="59" t="s">
        <v>200</v>
      </c>
      <c r="B3" s="45" t="str">
        <f t="shared" ref="B3:B9" si="0">_xlfn.CONCAT(TEXT(D3,"0.0"))</f>
        <v>100.1</v>
      </c>
      <c r="C3" s="45" t="str">
        <f t="shared" ref="C3:C9" si="1">_xlfn.CONCAT(TEXT(E3,"0.0"))</f>
        <v>100.1</v>
      </c>
      <c r="D3" s="45">
        <v>100.1</v>
      </c>
      <c r="E3" s="45">
        <v>100.1</v>
      </c>
    </row>
    <row r="4" ht="22.5" customHeight="1" spans="1:5">
      <c r="A4" s="29" t="s">
        <v>201</v>
      </c>
      <c r="B4" s="45" t="str">
        <f t="shared" si="0"/>
        <v>101.1</v>
      </c>
      <c r="C4" s="45" t="str">
        <f t="shared" si="1"/>
        <v>100.7</v>
      </c>
      <c r="D4" s="45">
        <v>101.1</v>
      </c>
      <c r="E4" s="45">
        <v>100.7</v>
      </c>
    </row>
    <row r="5" ht="22.5" customHeight="1" spans="1:5">
      <c r="A5" s="29" t="s">
        <v>202</v>
      </c>
      <c r="B5" s="45" t="str">
        <f t="shared" si="0"/>
        <v>99.7</v>
      </c>
      <c r="C5" s="45" t="str">
        <f t="shared" si="1"/>
        <v>99.2</v>
      </c>
      <c r="D5" s="45">
        <v>99.7</v>
      </c>
      <c r="E5" s="45">
        <v>99.2</v>
      </c>
    </row>
    <row r="6" ht="22.5" customHeight="1" spans="1:5">
      <c r="A6" s="29" t="s">
        <v>203</v>
      </c>
      <c r="B6" s="45" t="str">
        <f t="shared" si="0"/>
        <v>99.2</v>
      </c>
      <c r="C6" s="45" t="str">
        <f t="shared" si="1"/>
        <v>99.8</v>
      </c>
      <c r="D6" s="45">
        <v>99.2</v>
      </c>
      <c r="E6" s="45">
        <v>99.8</v>
      </c>
    </row>
    <row r="7" ht="22.5" customHeight="1" spans="1:5">
      <c r="A7" s="29" t="s">
        <v>204</v>
      </c>
      <c r="B7" s="45" t="str">
        <f t="shared" si="0"/>
        <v>99.8</v>
      </c>
      <c r="C7" s="45" t="str">
        <f t="shared" si="1"/>
        <v>100.2</v>
      </c>
      <c r="D7" s="45">
        <v>99.8</v>
      </c>
      <c r="E7" s="45">
        <v>100.2</v>
      </c>
    </row>
    <row r="8" ht="22.5" customHeight="1" spans="1:5">
      <c r="A8" s="29" t="s">
        <v>205</v>
      </c>
      <c r="B8" s="45" t="str">
        <f t="shared" si="0"/>
        <v>103.4</v>
      </c>
      <c r="C8" s="45" t="str">
        <f t="shared" si="1"/>
        <v>102.8</v>
      </c>
      <c r="D8" s="45">
        <v>103.4</v>
      </c>
      <c r="E8" s="45">
        <v>102.8</v>
      </c>
    </row>
    <row r="9" ht="22.5" customHeight="1" spans="1:5">
      <c r="A9" s="29" t="s">
        <v>206</v>
      </c>
      <c r="B9" s="45" t="str">
        <f t="shared" si="0"/>
        <v>101.1</v>
      </c>
      <c r="C9" s="45" t="str">
        <f t="shared" si="1"/>
        <v>101.5</v>
      </c>
      <c r="D9" s="45">
        <v>101.1</v>
      </c>
      <c r="E9" s="45">
        <v>101.5</v>
      </c>
    </row>
    <row r="10" ht="22.5" customHeight="1" spans="1:5">
      <c r="A10" s="29" t="s">
        <v>207</v>
      </c>
      <c r="B10" s="45" t="str">
        <f t="shared" ref="B10:B23" si="2">_xlfn.CONCAT(TEXT(D10,"0.0"))</f>
        <v>99.8</v>
      </c>
      <c r="C10" s="45" t="str">
        <f t="shared" ref="C10:C23" si="3">_xlfn.CONCAT(TEXT(E10,"0.0"))</f>
        <v>99.9</v>
      </c>
      <c r="D10" s="45">
        <v>99.8</v>
      </c>
      <c r="E10" s="45">
        <v>99.9</v>
      </c>
    </row>
    <row r="11" ht="22.5" customHeight="1" spans="1:5">
      <c r="A11" s="29" t="s">
        <v>208</v>
      </c>
      <c r="B11" s="45" t="str">
        <f t="shared" si="2"/>
        <v>100.2</v>
      </c>
      <c r="C11" s="45" t="str">
        <f t="shared" si="3"/>
        <v>100.2</v>
      </c>
      <c r="D11" s="45">
        <v>100.2</v>
      </c>
      <c r="E11" s="45">
        <v>100.2</v>
      </c>
    </row>
    <row r="12" ht="22.5" customHeight="1" spans="1:5">
      <c r="A12" s="29" t="s">
        <v>209</v>
      </c>
      <c r="B12" s="45" t="str">
        <f t="shared" si="2"/>
        <v>100.2</v>
      </c>
      <c r="C12" s="45" t="str">
        <f t="shared" si="3"/>
        <v>100.5</v>
      </c>
      <c r="D12" s="45">
        <v>100.2</v>
      </c>
      <c r="E12" s="45">
        <v>100.5</v>
      </c>
    </row>
    <row r="13" ht="22.5" customHeight="1" spans="1:5">
      <c r="A13" s="29" t="s">
        <v>210</v>
      </c>
      <c r="B13" s="45" t="str">
        <f t="shared" si="2"/>
        <v>100.2</v>
      </c>
      <c r="C13" s="45" t="str">
        <f t="shared" si="3"/>
        <v>99.5</v>
      </c>
      <c r="D13" s="45">
        <v>100.2</v>
      </c>
      <c r="E13" s="45">
        <v>99.5</v>
      </c>
    </row>
    <row r="14" ht="22.5" customHeight="1" spans="1:5">
      <c r="A14" s="29" t="s">
        <v>211</v>
      </c>
      <c r="B14" s="45" t="str">
        <f t="shared" si="2"/>
        <v>96.9</v>
      </c>
      <c r="C14" s="45" t="str">
        <f t="shared" si="3"/>
        <v>97.9</v>
      </c>
      <c r="D14" s="45">
        <v>96.9</v>
      </c>
      <c r="E14" s="45">
        <v>97.9</v>
      </c>
    </row>
    <row r="15" ht="22.5" customHeight="1" spans="1:5">
      <c r="A15" s="29" t="s">
        <v>212</v>
      </c>
      <c r="B15" s="45" t="str">
        <f t="shared" si="2"/>
        <v>95.7</v>
      </c>
      <c r="C15" s="45" t="str">
        <f t="shared" si="3"/>
        <v>97.0</v>
      </c>
      <c r="D15" s="45">
        <v>95.7</v>
      </c>
      <c r="E15" s="45">
        <v>97</v>
      </c>
    </row>
    <row r="16" ht="22.5" customHeight="1" spans="1:5">
      <c r="A16" s="29" t="s">
        <v>213</v>
      </c>
      <c r="B16" s="45" t="str">
        <f t="shared" si="2"/>
        <v>101.1</v>
      </c>
      <c r="C16" s="45" t="str">
        <f t="shared" si="3"/>
        <v>101.3</v>
      </c>
      <c r="D16" s="45">
        <v>101.1</v>
      </c>
      <c r="E16" s="45">
        <v>101.3</v>
      </c>
    </row>
    <row r="17" ht="22.5" customHeight="1" spans="1:5">
      <c r="A17" s="29" t="s">
        <v>214</v>
      </c>
      <c r="B17" s="45" t="str">
        <f t="shared" si="2"/>
        <v>100.3</v>
      </c>
      <c r="C17" s="45" t="str">
        <f t="shared" si="3"/>
        <v>100.1</v>
      </c>
      <c r="D17" s="45">
        <v>100.3</v>
      </c>
      <c r="E17" s="45">
        <v>100.1</v>
      </c>
    </row>
    <row r="18" ht="22.5" customHeight="1" spans="1:5">
      <c r="A18" s="29" t="s">
        <v>215</v>
      </c>
      <c r="B18" s="45" t="str">
        <f t="shared" si="2"/>
        <v>100.4</v>
      </c>
      <c r="C18" s="45" t="str">
        <f t="shared" si="3"/>
        <v>100.2</v>
      </c>
      <c r="D18" s="45">
        <v>100.4</v>
      </c>
      <c r="E18" s="45">
        <v>100.2</v>
      </c>
    </row>
    <row r="19" ht="22.5" customHeight="1" spans="1:5">
      <c r="A19" s="29" t="s">
        <v>216</v>
      </c>
      <c r="B19" s="45" t="str">
        <f t="shared" si="2"/>
        <v>100.2</v>
      </c>
      <c r="C19" s="45" t="str">
        <f t="shared" si="3"/>
        <v>99.7</v>
      </c>
      <c r="D19" s="45">
        <v>100.2</v>
      </c>
      <c r="E19" s="45">
        <v>99.7</v>
      </c>
    </row>
    <row r="20" ht="22.5" customHeight="1" spans="1:5">
      <c r="A20" s="29" t="s">
        <v>217</v>
      </c>
      <c r="B20" s="45" t="str">
        <f t="shared" si="2"/>
        <v>102.3</v>
      </c>
      <c r="C20" s="45" t="str">
        <f t="shared" si="3"/>
        <v>100.5</v>
      </c>
      <c r="D20" s="45">
        <v>102.3</v>
      </c>
      <c r="E20" s="45">
        <v>100.5</v>
      </c>
    </row>
    <row r="21" ht="22.5" customHeight="1" spans="1:5">
      <c r="A21" s="29" t="s">
        <v>218</v>
      </c>
      <c r="B21" s="45" t="str">
        <f t="shared" si="2"/>
        <v>99.4</v>
      </c>
      <c r="C21" s="45" t="str">
        <f t="shared" si="3"/>
        <v>99.5</v>
      </c>
      <c r="D21" s="45">
        <v>99.4</v>
      </c>
      <c r="E21" s="45">
        <v>99.5</v>
      </c>
    </row>
    <row r="22" ht="22.5" customHeight="1" spans="1:5">
      <c r="A22" s="29" t="s">
        <v>219</v>
      </c>
      <c r="B22" s="45" t="str">
        <f t="shared" si="2"/>
        <v>103.3</v>
      </c>
      <c r="C22" s="45" t="str">
        <f t="shared" si="3"/>
        <v>100.8</v>
      </c>
      <c r="D22" s="45">
        <v>103.3</v>
      </c>
      <c r="E22" s="45">
        <v>100.8</v>
      </c>
    </row>
    <row r="23" ht="22.5" customHeight="1" spans="1:5">
      <c r="A23" s="29" t="s">
        <v>220</v>
      </c>
      <c r="B23" s="45" t="str">
        <f t="shared" si="2"/>
        <v>103.3</v>
      </c>
      <c r="C23" s="45" t="str">
        <f t="shared" si="3"/>
        <v>103.4</v>
      </c>
      <c r="D23" s="45">
        <v>103.3</v>
      </c>
      <c r="E23" s="45">
        <v>103.4</v>
      </c>
    </row>
    <row r="24" customHeight="1" spans="1:4">
      <c r="A24" s="26" t="s">
        <v>221</v>
      </c>
      <c r="B24" s="56"/>
      <c r="C24" s="56"/>
      <c r="D24" s="56"/>
    </row>
    <row r="25" spans="1:4">
      <c r="A25" s="26"/>
      <c r="B25" s="56"/>
      <c r="C25" s="56"/>
      <c r="D25" s="56"/>
    </row>
    <row r="26" spans="1:4">
      <c r="A26" s="26"/>
      <c r="B26" s="56"/>
      <c r="C26" s="56"/>
      <c r="D26" s="56"/>
    </row>
    <row r="27" spans="1:4">
      <c r="A27" s="26"/>
      <c r="B27" s="56"/>
      <c r="C27" s="56"/>
      <c r="D27" s="56"/>
    </row>
    <row r="28" spans="1:4">
      <c r="A28" s="26"/>
      <c r="B28" s="56"/>
      <c r="C28" s="56"/>
      <c r="D28" s="56"/>
    </row>
    <row r="29" spans="1:4">
      <c r="A29" s="26"/>
      <c r="B29" s="56"/>
      <c r="C29" s="56"/>
      <c r="D29" s="56"/>
    </row>
    <row r="30" spans="1:4">
      <c r="A30" s="26"/>
      <c r="B30" s="56"/>
      <c r="C30" s="56"/>
      <c r="D30" s="56"/>
    </row>
    <row r="31" spans="1:4">
      <c r="A31" s="26"/>
      <c r="B31" s="56"/>
      <c r="C31" s="56"/>
      <c r="D31" s="56"/>
    </row>
    <row r="32" spans="1:4">
      <c r="A32" s="26"/>
      <c r="B32" s="56"/>
      <c r="C32" s="56"/>
      <c r="D32" s="56"/>
    </row>
    <row r="33" spans="1:4">
      <c r="A33" s="26"/>
      <c r="B33" s="56"/>
      <c r="C33" s="56"/>
      <c r="D33" s="56"/>
    </row>
    <row r="34" spans="1:4">
      <c r="A34" s="26"/>
      <c r="B34" s="56"/>
      <c r="C34" s="56"/>
      <c r="D34" s="56"/>
    </row>
    <row r="35" spans="1:4">
      <c r="A35" s="26"/>
      <c r="B35" s="56"/>
      <c r="C35" s="56"/>
      <c r="D35" s="56"/>
    </row>
    <row r="36" spans="1:4">
      <c r="A36" s="26"/>
      <c r="B36" s="56"/>
      <c r="C36" s="56"/>
      <c r="D36" s="56"/>
    </row>
    <row r="37" spans="1:4">
      <c r="A37" s="26"/>
      <c r="B37" s="56"/>
      <c r="C37" s="56"/>
      <c r="D37" s="56"/>
    </row>
    <row r="38" spans="1:4">
      <c r="A38" s="26"/>
      <c r="B38" s="56"/>
      <c r="C38" s="56"/>
      <c r="D38" s="56"/>
    </row>
    <row r="39" spans="1:4">
      <c r="A39" s="26"/>
      <c r="B39" s="56"/>
      <c r="C39" s="56"/>
      <c r="D39" s="56"/>
    </row>
    <row r="40" spans="1:4">
      <c r="A40" s="26"/>
      <c r="B40" s="56"/>
      <c r="C40" s="56"/>
      <c r="D40" s="56"/>
    </row>
    <row r="41" spans="1:4">
      <c r="A41" s="26"/>
      <c r="B41" s="56"/>
      <c r="C41" s="56"/>
      <c r="D41" s="56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view="pageBreakPreview" zoomScaleNormal="100" workbookViewId="0">
      <selection activeCell="D3" sqref="D3"/>
    </sheetView>
  </sheetViews>
  <sheetFormatPr defaultColWidth="9" defaultRowHeight="14.25" outlineLevelCol="7"/>
  <cols>
    <col min="1" max="1" width="28.5666666666667" style="18" customWidth="1"/>
    <col min="2" max="3" width="12" style="21" customWidth="1"/>
    <col min="4" max="4" width="21.7083333333333" style="18" customWidth="1"/>
    <col min="5" max="16384" width="9" style="18"/>
  </cols>
  <sheetData>
    <row r="1" ht="43.5" customHeight="1" spans="1:8">
      <c r="A1" s="22"/>
      <c r="B1" s="64"/>
      <c r="C1" s="64"/>
      <c r="E1" s="63"/>
      <c r="F1" s="68"/>
      <c r="G1" s="68"/>
      <c r="H1" s="68"/>
    </row>
    <row r="2" ht="33.75" customHeight="1" spans="1:8">
      <c r="A2" s="26" t="s">
        <v>17</v>
      </c>
      <c r="B2" s="58" t="s">
        <v>222</v>
      </c>
      <c r="C2" s="58" t="s">
        <v>223</v>
      </c>
      <c r="E2" s="69"/>
      <c r="F2" s="63"/>
      <c r="G2" s="63"/>
      <c r="H2" s="63"/>
    </row>
    <row r="3" ht="42" customHeight="1" spans="1:8">
      <c r="A3" s="65" t="s">
        <v>224</v>
      </c>
      <c r="B3" s="56" t="s">
        <v>225</v>
      </c>
      <c r="C3" s="56" t="s">
        <v>225</v>
      </c>
      <c r="E3" s="69"/>
      <c r="F3" s="68"/>
      <c r="G3" s="68"/>
      <c r="H3" s="68"/>
    </row>
    <row r="4" ht="42" customHeight="1" spans="1:8">
      <c r="A4" s="65" t="s">
        <v>226</v>
      </c>
      <c r="B4" s="56" t="s">
        <v>225</v>
      </c>
      <c r="C4" s="56" t="s">
        <v>225</v>
      </c>
      <c r="E4" s="69"/>
      <c r="F4" s="68"/>
      <c r="G4" s="68"/>
      <c r="H4" s="68"/>
    </row>
    <row r="5" ht="42" customHeight="1" spans="1:3">
      <c r="A5" s="65" t="s">
        <v>227</v>
      </c>
      <c r="B5" s="30">
        <v>99.9</v>
      </c>
      <c r="C5" s="30">
        <v>97</v>
      </c>
    </row>
    <row r="6" ht="42" customHeight="1" spans="1:3">
      <c r="A6" s="29" t="s">
        <v>228</v>
      </c>
      <c r="B6" s="30">
        <v>99.7</v>
      </c>
      <c r="C6" s="30">
        <v>97.3</v>
      </c>
    </row>
    <row r="7" ht="42" customHeight="1" spans="1:3">
      <c r="A7" s="29" t="s">
        <v>229</v>
      </c>
      <c r="B7" s="30">
        <v>99.9</v>
      </c>
      <c r="C7" s="10">
        <v>97.2</v>
      </c>
    </row>
    <row r="8" ht="42" customHeight="1" spans="1:3">
      <c r="A8" s="29" t="s">
        <v>230</v>
      </c>
      <c r="B8" s="30">
        <v>99.9</v>
      </c>
      <c r="C8" s="30">
        <v>96.2</v>
      </c>
    </row>
    <row r="9" ht="42" customHeight="1" spans="1:3">
      <c r="A9" s="65" t="s">
        <v>231</v>
      </c>
      <c r="B9" s="30">
        <v>99.7</v>
      </c>
      <c r="C9" s="30">
        <v>96.3</v>
      </c>
    </row>
    <row r="10" ht="42" customHeight="1" spans="1:3">
      <c r="A10" s="29" t="s">
        <v>228</v>
      </c>
      <c r="B10" s="30">
        <v>99.6</v>
      </c>
      <c r="C10" s="30">
        <v>96.1</v>
      </c>
    </row>
    <row r="11" ht="42" customHeight="1" spans="1:3">
      <c r="A11" s="29" t="s">
        <v>229</v>
      </c>
      <c r="B11" s="30">
        <v>99.9</v>
      </c>
      <c r="C11" s="30">
        <v>96.7</v>
      </c>
    </row>
    <row r="12" ht="42" customHeight="1" spans="1:3">
      <c r="A12" s="29" t="s">
        <v>230</v>
      </c>
      <c r="B12" s="10">
        <v>99.8</v>
      </c>
      <c r="C12" s="30">
        <v>96.2</v>
      </c>
    </row>
    <row r="13" customHeight="1" spans="1:3">
      <c r="A13" s="66" t="s">
        <v>221</v>
      </c>
      <c r="B13" s="67"/>
      <c r="C13" s="56"/>
    </row>
    <row r="14" customHeight="1" spans="1:3">
      <c r="A14" s="26"/>
      <c r="B14" s="56"/>
      <c r="C14" s="56"/>
    </row>
    <row r="15" spans="1:3">
      <c r="A15" s="26"/>
      <c r="B15" s="56"/>
      <c r="C15" s="56"/>
    </row>
    <row r="16" spans="1:4">
      <c r="A16" s="26"/>
      <c r="B16" s="56"/>
      <c r="C16" s="56"/>
      <c r="D16" s="26"/>
    </row>
    <row r="17" spans="1:4">
      <c r="A17" s="26"/>
      <c r="B17" s="56"/>
      <c r="C17" s="56"/>
      <c r="D17" s="26"/>
    </row>
    <row r="18" spans="1:4">
      <c r="A18" s="26"/>
      <c r="B18" s="56"/>
      <c r="C18" s="56"/>
      <c r="D18" s="26"/>
    </row>
    <row r="19" spans="1:4">
      <c r="A19" s="26"/>
      <c r="B19" s="56"/>
      <c r="C19" s="56"/>
      <c r="D19" s="26"/>
    </row>
    <row r="20" spans="1:4">
      <c r="A20" s="26"/>
      <c r="B20" s="56"/>
      <c r="C20" s="56"/>
      <c r="D20" s="26"/>
    </row>
    <row r="21" spans="1:4">
      <c r="A21" s="26"/>
      <c r="B21" s="56"/>
      <c r="C21" s="56"/>
      <c r="D21" s="26"/>
    </row>
    <row r="22" spans="1:4">
      <c r="A22" s="26"/>
      <c r="B22" s="56"/>
      <c r="C22" s="56"/>
      <c r="D22" s="26"/>
    </row>
    <row r="23" spans="1:4">
      <c r="A23" s="26"/>
      <c r="B23" s="56"/>
      <c r="C23" s="56"/>
      <c r="D23" s="26"/>
    </row>
    <row r="24" spans="1:4">
      <c r="A24" s="26"/>
      <c r="B24" s="56"/>
      <c r="C24" s="56"/>
      <c r="D24" s="26"/>
    </row>
    <row r="25" spans="1:4">
      <c r="A25" s="26"/>
      <c r="B25" s="56"/>
      <c r="C25" s="56"/>
      <c r="D25" s="26"/>
    </row>
    <row r="26" spans="1:4">
      <c r="A26" s="26"/>
      <c r="B26" s="56"/>
      <c r="C26" s="56"/>
      <c r="D26" s="26"/>
    </row>
    <row r="27" spans="1:4">
      <c r="A27" s="26"/>
      <c r="B27" s="56"/>
      <c r="C27" s="56"/>
      <c r="D27" s="26"/>
    </row>
    <row r="28" spans="1:4">
      <c r="A28" s="26"/>
      <c r="B28" s="56"/>
      <c r="C28" s="56"/>
      <c r="D28" s="26"/>
    </row>
    <row r="29" spans="1:4">
      <c r="A29" s="26"/>
      <c r="B29" s="56"/>
      <c r="C29" s="56"/>
      <c r="D29" s="26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view="pageBreakPreview" zoomScaleNormal="100" workbookViewId="0">
      <selection activeCell="L15" sqref="L15"/>
    </sheetView>
  </sheetViews>
  <sheetFormatPr defaultColWidth="9" defaultRowHeight="10.5" outlineLevelCol="7"/>
  <cols>
    <col min="1" max="1" width="22.1833333333333" style="1" customWidth="1"/>
    <col min="2" max="2" width="11.5666666666667" style="41" customWidth="1"/>
    <col min="3" max="3" width="12.6833333333333" style="41" customWidth="1"/>
    <col min="4" max="4" width="9" style="1"/>
    <col min="5" max="6" width="20.7083333333333" style="1" customWidth="1"/>
    <col min="7" max="7" width="11.7083333333333" style="1" customWidth="1"/>
    <col min="8" max="8" width="12.7083333333333" style="1" customWidth="1"/>
    <col min="9" max="9" width="13.7083333333333" style="1" customWidth="1"/>
    <col min="10" max="16384" width="9" style="1"/>
  </cols>
  <sheetData>
    <row r="1" ht="43.5" customHeight="1" spans="1:3">
      <c r="A1" s="5"/>
      <c r="B1" s="61"/>
      <c r="C1" s="61"/>
    </row>
    <row r="2" ht="33.75" customHeight="1" spans="1:8">
      <c r="A2" s="26" t="s">
        <v>17</v>
      </c>
      <c r="B2" s="58" t="s">
        <v>198</v>
      </c>
      <c r="C2" s="58" t="s">
        <v>199</v>
      </c>
      <c r="D2" s="26"/>
      <c r="E2" s="17"/>
      <c r="F2" s="17"/>
      <c r="G2" s="17"/>
      <c r="H2" s="63"/>
    </row>
    <row r="3" ht="30" customHeight="1" spans="1:8">
      <c r="A3" s="59" t="s">
        <v>232</v>
      </c>
      <c r="B3" s="13">
        <v>100.0667</v>
      </c>
      <c r="C3" s="13">
        <v>100.4683</v>
      </c>
      <c r="D3" s="26"/>
      <c r="E3" s="63"/>
      <c r="F3" s="63"/>
      <c r="G3" s="63"/>
      <c r="H3" s="63"/>
    </row>
    <row r="4" ht="20.25" customHeight="1" spans="1:8">
      <c r="A4" s="29" t="s">
        <v>233</v>
      </c>
      <c r="B4" s="13"/>
      <c r="C4" s="13"/>
      <c r="D4" s="26"/>
      <c r="E4" s="17"/>
      <c r="F4" s="17"/>
      <c r="G4" s="17"/>
      <c r="H4" s="63"/>
    </row>
    <row r="5" ht="20.25" customHeight="1" spans="1:8">
      <c r="A5" s="29" t="s">
        <v>234</v>
      </c>
      <c r="B5" s="13">
        <v>104.6374</v>
      </c>
      <c r="C5" s="13">
        <v>104.4537</v>
      </c>
      <c r="D5" s="26"/>
      <c r="E5" s="17"/>
      <c r="F5" s="17"/>
      <c r="G5" s="17"/>
      <c r="H5" s="63"/>
    </row>
    <row r="6" ht="20.25" customHeight="1" spans="1:8">
      <c r="A6" s="29" t="s">
        <v>235</v>
      </c>
      <c r="B6" s="13">
        <v>98.9899</v>
      </c>
      <c r="C6" s="13">
        <v>99.5271</v>
      </c>
      <c r="D6" s="26"/>
      <c r="E6" s="17"/>
      <c r="F6" s="17"/>
      <c r="G6" s="17"/>
      <c r="H6" s="63"/>
    </row>
    <row r="7" ht="20.25" customHeight="1" spans="1:4">
      <c r="A7" s="29" t="s">
        <v>236</v>
      </c>
      <c r="B7" s="13"/>
      <c r="C7" s="13"/>
      <c r="D7" s="26"/>
    </row>
    <row r="8" ht="20.25" customHeight="1" spans="1:4">
      <c r="A8" s="29" t="s">
        <v>237</v>
      </c>
      <c r="B8" s="13">
        <v>98.6006</v>
      </c>
      <c r="C8" s="13">
        <v>99.2</v>
      </c>
      <c r="D8" s="26"/>
    </row>
    <row r="9" ht="20.25" customHeight="1" spans="1:4">
      <c r="A9" s="29" t="s">
        <v>238</v>
      </c>
      <c r="B9" s="13">
        <v>103.0141</v>
      </c>
      <c r="C9" s="13">
        <v>103.0103</v>
      </c>
      <c r="D9" s="26"/>
    </row>
    <row r="10" ht="20.25" customHeight="1" spans="1:4">
      <c r="A10" s="29" t="s">
        <v>239</v>
      </c>
      <c r="B10" s="13"/>
      <c r="C10" s="13"/>
      <c r="D10" s="26"/>
    </row>
    <row r="11" ht="20.25" customHeight="1" spans="1:4">
      <c r="A11" s="29" t="s">
        <v>240</v>
      </c>
      <c r="B11" s="13">
        <v>104.1461</v>
      </c>
      <c r="C11" s="13">
        <v>106.2841</v>
      </c>
      <c r="D11" s="26"/>
    </row>
    <row r="12" ht="20.25" customHeight="1" spans="1:4">
      <c r="A12" s="29" t="s">
        <v>241</v>
      </c>
      <c r="B12" s="13">
        <v>98.7852</v>
      </c>
      <c r="C12" s="13">
        <v>98.9904</v>
      </c>
      <c r="D12" s="26"/>
    </row>
    <row r="13" ht="20.25" customHeight="1" spans="1:4">
      <c r="A13" s="29" t="s">
        <v>242</v>
      </c>
      <c r="B13" s="13">
        <v>84.2996</v>
      </c>
      <c r="C13" s="13">
        <v>92.5563</v>
      </c>
      <c r="D13" s="26"/>
    </row>
    <row r="14" ht="20.25" customHeight="1" spans="1:4">
      <c r="A14" s="29" t="s">
        <v>243</v>
      </c>
      <c r="B14" s="13">
        <v>99.768</v>
      </c>
      <c r="C14" s="13">
        <v>99.9596</v>
      </c>
      <c r="D14" s="26"/>
    </row>
    <row r="15" ht="20.25" customHeight="1" spans="1:4">
      <c r="A15" s="29" t="s">
        <v>244</v>
      </c>
      <c r="B15" s="13">
        <v>99.3829</v>
      </c>
      <c r="C15" s="13">
        <v>99.715</v>
      </c>
      <c r="D15" s="26"/>
    </row>
    <row r="16" ht="20.25" customHeight="1" spans="1:4">
      <c r="A16" s="29" t="s">
        <v>245</v>
      </c>
      <c r="B16" s="13">
        <v>89.1013</v>
      </c>
      <c r="C16" s="13">
        <v>89.6296</v>
      </c>
      <c r="D16" s="26"/>
    </row>
    <row r="17" ht="20.25" customHeight="1" spans="1:4">
      <c r="A17" s="29" t="s">
        <v>246</v>
      </c>
      <c r="B17" s="13">
        <v>99.9995</v>
      </c>
      <c r="C17" s="13">
        <v>99.9995</v>
      </c>
      <c r="D17" s="26"/>
    </row>
    <row r="18" ht="20.25" customHeight="1" spans="1:4">
      <c r="A18" s="29" t="s">
        <v>247</v>
      </c>
      <c r="B18" s="13">
        <v>100.8831</v>
      </c>
      <c r="C18" s="13">
        <v>101.4078</v>
      </c>
      <c r="D18" s="26"/>
    </row>
    <row r="19" ht="20.25" customHeight="1" spans="1:4">
      <c r="A19" s="29" t="s">
        <v>248</v>
      </c>
      <c r="B19" s="13">
        <v>99.0402</v>
      </c>
      <c r="C19" s="13">
        <v>99.0703</v>
      </c>
      <c r="D19" s="26"/>
    </row>
    <row r="20" ht="20.25" customHeight="1" spans="1:4">
      <c r="A20" s="29" t="s">
        <v>249</v>
      </c>
      <c r="B20" s="13">
        <v>98.37</v>
      </c>
      <c r="C20" s="13">
        <v>98.7104</v>
      </c>
      <c r="D20" s="26"/>
    </row>
    <row r="21" ht="20.25" customHeight="1" spans="1:4">
      <c r="A21" s="29" t="s">
        <v>250</v>
      </c>
      <c r="B21" s="13">
        <v>100.3441</v>
      </c>
      <c r="C21" s="13">
        <v>100.2188</v>
      </c>
      <c r="D21" s="26"/>
    </row>
    <row r="22" ht="20.25" customHeight="1" spans="1:4">
      <c r="A22" s="29" t="s">
        <v>251</v>
      </c>
      <c r="B22" s="12" t="s">
        <v>42</v>
      </c>
      <c r="C22" s="12" t="s">
        <v>42</v>
      </c>
      <c r="D22" s="62"/>
    </row>
    <row r="23" ht="20.25" customHeight="1" spans="1:4">
      <c r="A23" s="29" t="s">
        <v>252</v>
      </c>
      <c r="B23" s="13">
        <v>95.4521</v>
      </c>
      <c r="C23" s="13">
        <v>95.7718</v>
      </c>
      <c r="D23" s="26"/>
    </row>
    <row r="24" ht="20.25" customHeight="1" spans="1:4">
      <c r="A24" s="29" t="s">
        <v>253</v>
      </c>
      <c r="B24" s="13">
        <v>119.0675</v>
      </c>
      <c r="C24" s="13">
        <v>117.6601</v>
      </c>
      <c r="D24" s="26"/>
    </row>
    <row r="25" ht="14.25" customHeight="1" spans="1:4">
      <c r="A25" s="29" t="s">
        <v>221</v>
      </c>
      <c r="B25" s="15"/>
      <c r="C25" s="56"/>
      <c r="D25" s="26"/>
    </row>
    <row r="26" spans="1:5">
      <c r="A26" s="26"/>
      <c r="B26" s="56"/>
      <c r="C26" s="56"/>
      <c r="D26" s="26"/>
      <c r="E26" s="26"/>
    </row>
    <row r="27" spans="1:5">
      <c r="A27" s="26"/>
      <c r="B27" s="56"/>
      <c r="C27" s="56"/>
      <c r="D27" s="26"/>
      <c r="E27" s="26"/>
    </row>
    <row r="28" spans="1:5">
      <c r="A28" s="26"/>
      <c r="B28" s="56"/>
      <c r="C28" s="56"/>
      <c r="D28" s="26"/>
      <c r="E28" s="26"/>
    </row>
    <row r="29" spans="1:5">
      <c r="A29" s="26"/>
      <c r="B29" s="56"/>
      <c r="C29" s="56"/>
      <c r="D29" s="26"/>
      <c r="E29" s="26"/>
    </row>
  </sheetData>
  <mergeCells count="2">
    <mergeCell ref="A1:C1"/>
    <mergeCell ref="A25:B25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view="pageBreakPreview" zoomScaleNormal="100" workbookViewId="0">
      <selection activeCell="E2" sqref="E2"/>
    </sheetView>
  </sheetViews>
  <sheetFormatPr defaultColWidth="9" defaultRowHeight="10.5" outlineLevelCol="4"/>
  <cols>
    <col min="1" max="1" width="24.1833333333333" style="1" customWidth="1"/>
    <col min="2" max="2" width="12" style="40" customWidth="1"/>
    <col min="3" max="3" width="12.5666666666667" style="40" customWidth="1"/>
    <col min="4" max="4" width="9" style="1"/>
    <col min="5" max="5" width="28.7083333333333" style="1" customWidth="1"/>
    <col min="6" max="6" width="10.7083333333333" style="1" customWidth="1"/>
    <col min="7" max="16384" width="9" style="1"/>
  </cols>
  <sheetData>
    <row r="1" ht="43.5" customHeight="1" spans="1:4">
      <c r="A1" s="5"/>
      <c r="B1" s="43"/>
      <c r="C1" s="43"/>
      <c r="D1" s="57"/>
    </row>
    <row r="2" ht="33.75" customHeight="1" spans="1:4">
      <c r="A2" s="26" t="s">
        <v>17</v>
      </c>
      <c r="B2" s="58" t="s">
        <v>198</v>
      </c>
      <c r="C2" s="58" t="s">
        <v>199</v>
      </c>
      <c r="D2" s="26"/>
    </row>
    <row r="3" ht="36" customHeight="1" spans="1:4">
      <c r="A3" s="59" t="s">
        <v>254</v>
      </c>
      <c r="B3" s="30">
        <v>100.2911</v>
      </c>
      <c r="C3" s="60">
        <v>100.4535</v>
      </c>
      <c r="D3" s="26"/>
    </row>
    <row r="4" ht="36" customHeight="1" spans="1:4">
      <c r="A4" s="29" t="s">
        <v>255</v>
      </c>
      <c r="B4" s="30">
        <v>94.2122</v>
      </c>
      <c r="C4" s="60">
        <v>93.6251</v>
      </c>
      <c r="D4" s="26"/>
    </row>
    <row r="5" ht="36" customHeight="1" spans="1:4">
      <c r="A5" s="29" t="s">
        <v>256</v>
      </c>
      <c r="B5" s="30">
        <v>97.9843</v>
      </c>
      <c r="C5" s="60">
        <v>97.3601</v>
      </c>
      <c r="D5" s="26"/>
    </row>
    <row r="6" ht="36" customHeight="1" spans="1:4">
      <c r="A6" s="29" t="s">
        <v>257</v>
      </c>
      <c r="B6" s="30">
        <v>98.827</v>
      </c>
      <c r="C6" s="60">
        <v>97.891</v>
      </c>
      <c r="D6" s="26"/>
    </row>
    <row r="7" ht="36" customHeight="1" spans="1:4">
      <c r="A7" s="29" t="s">
        <v>258</v>
      </c>
      <c r="B7" s="30">
        <v>90.0291</v>
      </c>
      <c r="C7" s="60">
        <v>92.2764</v>
      </c>
      <c r="D7" s="26"/>
    </row>
    <row r="8" ht="36" customHeight="1" spans="1:4">
      <c r="A8" s="29" t="s">
        <v>259</v>
      </c>
      <c r="B8" s="30">
        <v>120.3257</v>
      </c>
      <c r="C8" s="60">
        <v>119.0425</v>
      </c>
      <c r="D8" s="26"/>
    </row>
    <row r="9" ht="36" customHeight="1" spans="1:4">
      <c r="A9" s="29" t="s">
        <v>260</v>
      </c>
      <c r="B9" s="30">
        <v>101.5615</v>
      </c>
      <c r="C9" s="60">
        <v>101.513</v>
      </c>
      <c r="D9" s="26"/>
    </row>
    <row r="10" ht="36" customHeight="1" spans="1:4">
      <c r="A10" s="29" t="s">
        <v>261</v>
      </c>
      <c r="B10" s="30">
        <v>95.5379</v>
      </c>
      <c r="C10" s="60">
        <v>95.8385</v>
      </c>
      <c r="D10" s="26"/>
    </row>
    <row r="11" ht="36" customHeight="1" spans="1:4">
      <c r="A11" s="29" t="s">
        <v>262</v>
      </c>
      <c r="B11" s="30">
        <v>92.1345</v>
      </c>
      <c r="C11" s="60">
        <v>94.1015</v>
      </c>
      <c r="D11" s="26"/>
    </row>
    <row r="12" ht="36" customHeight="1" spans="1:4">
      <c r="A12" s="29" t="s">
        <v>263</v>
      </c>
      <c r="B12" s="30">
        <v>98.6177</v>
      </c>
      <c r="C12" s="60">
        <v>99.0196</v>
      </c>
      <c r="D12" s="26"/>
    </row>
    <row r="13" ht="36" customHeight="1" spans="1:4">
      <c r="A13" s="29" t="s">
        <v>264</v>
      </c>
      <c r="B13" s="30">
        <v>96.3761</v>
      </c>
      <c r="C13" s="60">
        <v>97.1537</v>
      </c>
      <c r="D13" s="26"/>
    </row>
    <row r="14" ht="36" customHeight="1" spans="1:4">
      <c r="A14" s="29" t="s">
        <v>265</v>
      </c>
      <c r="B14" s="30">
        <v>99.9065</v>
      </c>
      <c r="C14" s="60">
        <v>99.9318</v>
      </c>
      <c r="D14" s="26"/>
    </row>
    <row r="15" ht="14.25" customHeight="1" spans="1:4">
      <c r="A15" s="29" t="s">
        <v>221</v>
      </c>
      <c r="B15" s="15"/>
      <c r="C15" s="15"/>
      <c r="D15" s="26"/>
    </row>
    <row r="16" ht="14.25" customHeight="1" spans="1:4">
      <c r="A16" s="26"/>
      <c r="B16" s="30"/>
      <c r="C16" s="30"/>
      <c r="D16" s="26"/>
    </row>
    <row r="17" spans="1:5">
      <c r="A17" s="26"/>
      <c r="B17" s="30"/>
      <c r="C17" s="30"/>
      <c r="D17" s="26"/>
      <c r="E17" s="26"/>
    </row>
    <row r="18" spans="1:5">
      <c r="A18" s="26"/>
      <c r="B18" s="30"/>
      <c r="C18" s="30"/>
      <c r="D18" s="26"/>
      <c r="E18" s="26"/>
    </row>
    <row r="19" spans="1:5">
      <c r="A19" s="26"/>
      <c r="B19" s="30"/>
      <c r="C19" s="30"/>
      <c r="D19" s="26"/>
      <c r="E19" s="26"/>
    </row>
    <row r="20" spans="1:5">
      <c r="A20" s="26"/>
      <c r="B20" s="30"/>
      <c r="C20" s="30"/>
      <c r="D20" s="26"/>
      <c r="E20" s="26"/>
    </row>
    <row r="21" spans="1:5">
      <c r="A21" s="26"/>
      <c r="B21" s="30"/>
      <c r="C21" s="30"/>
      <c r="D21" s="26"/>
      <c r="E21" s="26"/>
    </row>
    <row r="22" spans="1:5">
      <c r="A22" s="26"/>
      <c r="B22" s="30"/>
      <c r="C22" s="30"/>
      <c r="D22" s="26"/>
      <c r="E22" s="26"/>
    </row>
    <row r="23" spans="1:5">
      <c r="A23" s="26"/>
      <c r="B23" s="30"/>
      <c r="C23" s="30"/>
      <c r="D23" s="26"/>
      <c r="E23" s="26"/>
    </row>
    <row r="24" spans="1:5">
      <c r="A24" s="26"/>
      <c r="B24" s="30"/>
      <c r="C24" s="30"/>
      <c r="D24" s="26"/>
      <c r="E24" s="26"/>
    </row>
    <row r="25" spans="1:5">
      <c r="A25" s="26"/>
      <c r="B25" s="30"/>
      <c r="C25" s="30"/>
      <c r="D25" s="26"/>
      <c r="E25" s="26"/>
    </row>
    <row r="26" spans="1:5">
      <c r="A26" s="26"/>
      <c r="B26" s="30"/>
      <c r="C26" s="30"/>
      <c r="D26" s="26"/>
      <c r="E26" s="26"/>
    </row>
    <row r="27" spans="1:5">
      <c r="A27" s="26"/>
      <c r="B27" s="30"/>
      <c r="C27" s="30"/>
      <c r="D27" s="26"/>
      <c r="E27" s="26"/>
    </row>
    <row r="28" spans="1:5">
      <c r="A28" s="26"/>
      <c r="B28" s="30"/>
      <c r="C28" s="30"/>
      <c r="D28" s="26"/>
      <c r="E28" s="26"/>
    </row>
  </sheetData>
  <mergeCells count="2">
    <mergeCell ref="A1:C1"/>
    <mergeCell ref="A15:C15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view="pageBreakPreview" zoomScaleNormal="100" workbookViewId="0">
      <selection activeCell="H21" sqref="H21"/>
    </sheetView>
  </sheetViews>
  <sheetFormatPr defaultColWidth="9" defaultRowHeight="14.25" outlineLevelCol="5"/>
  <cols>
    <col min="1" max="1" width="22.7083333333333" style="18" customWidth="1"/>
    <col min="2" max="2" width="6.93333333333333" style="18" customWidth="1"/>
    <col min="3" max="3" width="10.0666666666667" style="20" customWidth="1"/>
    <col min="4" max="4" width="12.5666666666667" style="20" customWidth="1"/>
    <col min="5" max="5" width="9.70833333333333" style="21" hidden="1" customWidth="1"/>
    <col min="6" max="6" width="30.7083333333333" style="21" hidden="1" customWidth="1"/>
    <col min="7" max="16384" width="9" style="18"/>
  </cols>
  <sheetData>
    <row r="1" ht="43.5" customHeight="1" spans="1:4">
      <c r="A1" s="22"/>
      <c r="B1" s="22"/>
      <c r="C1" s="24"/>
      <c r="D1" s="24"/>
    </row>
    <row r="2" ht="33.75" customHeight="1" spans="1:6">
      <c r="A2" s="26" t="s">
        <v>17</v>
      </c>
      <c r="B2" s="26" t="s">
        <v>18</v>
      </c>
      <c r="C2" s="47" t="str">
        <f>IF(OR(F2=1,F2=2),_xlfn.CONCAT(E2-1)&amp;"年"&amp;CHAR(10)&amp;"1-4季度累计",IF(OR(F2=3,F2=4,F2=5),_xlfn.CONCAT(E2)&amp;"年"&amp;CHAR(10)&amp;"1季度累计",IF(OR(F2=6,F2=7,F2=8),_xlfn.CONCAT(E2)&amp;"年"&amp;CHAR(10)&amp;"1-2季度累计",IF(OR(F2=9,F2=10,F2=11),_xlfn.CONCAT(E2)&amp;"年"&amp;CHAR(10)&amp;"1-3季度累计",_xlfn.CONCAT(E2)&amp;"年"&amp;CHAR(10)&amp;"1-4季度累计"))))</f>
        <v>2025年
1季度累计</v>
      </c>
      <c r="D2" s="10" t="s">
        <v>19</v>
      </c>
      <c r="E2" s="21">
        <v>2025</v>
      </c>
      <c r="F2" s="21">
        <v>4</v>
      </c>
    </row>
    <row r="3" ht="16.5" customHeight="1" spans="1:4">
      <c r="A3" s="48" t="s">
        <v>266</v>
      </c>
      <c r="B3" s="8" t="s">
        <v>21</v>
      </c>
      <c r="C3" s="49">
        <v>3586.9734921687</v>
      </c>
      <c r="D3" s="50">
        <v>5.9693391589</v>
      </c>
    </row>
    <row r="4" ht="16.5" customHeight="1" spans="1:4">
      <c r="A4" s="51" t="s">
        <v>267</v>
      </c>
      <c r="B4" s="8" t="s">
        <v>21</v>
      </c>
      <c r="C4" s="49">
        <v>1273.4025435141</v>
      </c>
      <c r="D4" s="50">
        <v>1.7022120724</v>
      </c>
    </row>
    <row r="5" ht="16.5" customHeight="1" spans="1:4">
      <c r="A5" s="52" t="s">
        <v>268</v>
      </c>
      <c r="B5" s="8" t="s">
        <v>21</v>
      </c>
      <c r="C5" s="32">
        <v>432.895958866</v>
      </c>
      <c r="D5" s="33">
        <v>-0.2520412289</v>
      </c>
    </row>
    <row r="6" ht="16.5" customHeight="1" spans="1:4">
      <c r="A6" s="52" t="s">
        <v>269</v>
      </c>
      <c r="B6" s="8" t="s">
        <v>21</v>
      </c>
      <c r="C6" s="32">
        <v>130.1682152232</v>
      </c>
      <c r="D6" s="33">
        <v>5.8523517749</v>
      </c>
    </row>
    <row r="7" ht="16.5" customHeight="1" spans="1:4">
      <c r="A7" s="52" t="s">
        <v>270</v>
      </c>
      <c r="B7" s="8" t="s">
        <v>21</v>
      </c>
      <c r="C7" s="32">
        <v>242.7261558258</v>
      </c>
      <c r="D7" s="33">
        <v>6.6988510548</v>
      </c>
    </row>
    <row r="8" ht="16.5" customHeight="1" spans="1:4">
      <c r="A8" s="52" t="s">
        <v>271</v>
      </c>
      <c r="B8" s="8" t="s">
        <v>21</v>
      </c>
      <c r="C8" s="32">
        <v>451.1162250485</v>
      </c>
      <c r="D8" s="33">
        <v>-0.5665278705</v>
      </c>
    </row>
    <row r="9" ht="16.5" customHeight="1" spans="1:4">
      <c r="A9" s="52" t="s">
        <v>272</v>
      </c>
      <c r="B9" s="8" t="s">
        <v>21</v>
      </c>
      <c r="C9" s="32">
        <v>16.4959885506</v>
      </c>
      <c r="D9" s="33">
        <v>15.3776743501</v>
      </c>
    </row>
    <row r="10" ht="16.5" customHeight="1" spans="1:4">
      <c r="A10" s="48" t="s">
        <v>273</v>
      </c>
      <c r="B10" s="8" t="s">
        <v>21</v>
      </c>
      <c r="C10" s="49">
        <v>1149.0906899108</v>
      </c>
      <c r="D10" s="50">
        <v>7.9673036773</v>
      </c>
    </row>
    <row r="11" ht="16.5" customHeight="1" spans="1:4">
      <c r="A11" s="52" t="s">
        <v>274</v>
      </c>
      <c r="B11" s="8" t="s">
        <v>21</v>
      </c>
      <c r="C11" s="32">
        <v>723.9529413064</v>
      </c>
      <c r="D11" s="33">
        <v>9.9354591345</v>
      </c>
    </row>
    <row r="12" ht="16.5" customHeight="1" spans="1:4">
      <c r="A12" s="52" t="s">
        <v>275</v>
      </c>
      <c r="B12" s="8" t="s">
        <v>21</v>
      </c>
      <c r="C12" s="32">
        <v>178.9721384284</v>
      </c>
      <c r="D12" s="33">
        <v>7.6339448318</v>
      </c>
    </row>
    <row r="13" ht="16.5" customHeight="1" spans="1:4">
      <c r="A13" s="52" t="s">
        <v>276</v>
      </c>
      <c r="B13" s="8" t="s">
        <v>21</v>
      </c>
      <c r="C13" s="32">
        <v>143.0275875</v>
      </c>
      <c r="D13" s="33">
        <v>13.695576799</v>
      </c>
    </row>
    <row r="14" ht="16.5" customHeight="1" spans="1:4">
      <c r="A14" s="52" t="s">
        <v>277</v>
      </c>
      <c r="B14" s="8" t="s">
        <v>21</v>
      </c>
      <c r="C14" s="32">
        <v>103.138022676</v>
      </c>
      <c r="D14" s="33">
        <v>-10.4908079519</v>
      </c>
    </row>
    <row r="15" ht="16.5" customHeight="1" spans="1:4">
      <c r="A15" s="53" t="s">
        <v>278</v>
      </c>
      <c r="B15" s="8" t="s">
        <v>21</v>
      </c>
      <c r="C15" s="49">
        <v>177.6748152773</v>
      </c>
      <c r="D15" s="50">
        <v>12.0555385328</v>
      </c>
    </row>
    <row r="16" ht="16.5" customHeight="1" spans="1:4">
      <c r="A16" s="52" t="s">
        <v>279</v>
      </c>
      <c r="B16" s="8" t="s">
        <v>21</v>
      </c>
      <c r="C16" s="32">
        <v>104.7863837477</v>
      </c>
      <c r="D16" s="33">
        <v>4.5239199671</v>
      </c>
    </row>
    <row r="17" ht="16.5" customHeight="1" spans="1:4">
      <c r="A17" s="52" t="s">
        <v>280</v>
      </c>
      <c r="B17" s="8" t="s">
        <v>21</v>
      </c>
      <c r="C17" s="32">
        <v>58.6799892387</v>
      </c>
      <c r="D17" s="33">
        <v>22.2739751394</v>
      </c>
    </row>
    <row r="18" ht="16.5" customHeight="1" spans="1:4">
      <c r="A18" s="52" t="s">
        <v>281</v>
      </c>
      <c r="B18" s="8" t="s">
        <v>21</v>
      </c>
      <c r="C18" s="32">
        <v>14.2084422909</v>
      </c>
      <c r="D18" s="33">
        <v>37.9962673205</v>
      </c>
    </row>
    <row r="19" ht="16.5" customHeight="1" spans="1:4">
      <c r="A19" s="48" t="s">
        <v>282</v>
      </c>
      <c r="B19" s="8" t="s">
        <v>21</v>
      </c>
      <c r="C19" s="49">
        <v>498.5085975423</v>
      </c>
      <c r="D19" s="50">
        <v>16.0155224536</v>
      </c>
    </row>
    <row r="20" ht="16.5" customHeight="1" spans="1:4">
      <c r="A20" s="52" t="s">
        <v>283</v>
      </c>
      <c r="B20" s="8" t="s">
        <v>21</v>
      </c>
      <c r="C20" s="32">
        <v>225.0852908081</v>
      </c>
      <c r="D20" s="33">
        <v>9.5144868261</v>
      </c>
    </row>
    <row r="21" ht="16.5" customHeight="1" spans="1:4">
      <c r="A21" s="52" t="s">
        <v>284</v>
      </c>
      <c r="B21" s="8" t="s">
        <v>21</v>
      </c>
      <c r="C21" s="32">
        <v>88.3090803046</v>
      </c>
      <c r="D21" s="33">
        <v>-3.3120284213</v>
      </c>
    </row>
    <row r="22" ht="16.5" customHeight="1" spans="1:4">
      <c r="A22" s="52" t="s">
        <v>285</v>
      </c>
      <c r="B22" s="8" t="s">
        <v>21</v>
      </c>
      <c r="C22" s="32">
        <v>185.1142264296</v>
      </c>
      <c r="D22" s="33">
        <v>38.8475625418</v>
      </c>
    </row>
    <row r="23" ht="16.5" customHeight="1" spans="1:4">
      <c r="A23" s="48" t="s">
        <v>286</v>
      </c>
      <c r="B23" s="8" t="s">
        <v>21</v>
      </c>
      <c r="C23" s="32"/>
      <c r="D23" s="33"/>
    </row>
    <row r="24" ht="16.5" customHeight="1" spans="1:4">
      <c r="A24" s="54" t="s">
        <v>287</v>
      </c>
      <c r="B24" s="8" t="s">
        <v>21</v>
      </c>
      <c r="C24" s="49">
        <v>71.3712380109</v>
      </c>
      <c r="D24" s="50">
        <v>6.7624657857</v>
      </c>
    </row>
    <row r="25" ht="16.5" customHeight="1" spans="1:4">
      <c r="A25" s="51" t="s">
        <v>288</v>
      </c>
      <c r="B25" s="8" t="s">
        <v>21</v>
      </c>
      <c r="C25" s="49">
        <v>180.2496786465</v>
      </c>
      <c r="D25" s="50">
        <v>-3.2918133241</v>
      </c>
    </row>
    <row r="26" ht="16.5" customHeight="1" spans="1:4">
      <c r="A26" s="54" t="s">
        <v>289</v>
      </c>
      <c r="B26" s="8" t="s">
        <v>21</v>
      </c>
      <c r="C26" s="32">
        <v>60.3406352461</v>
      </c>
      <c r="D26" s="33">
        <v>-7.8929429468</v>
      </c>
    </row>
    <row r="27" ht="16.5" customHeight="1" spans="1:4">
      <c r="A27" s="54" t="s">
        <v>290</v>
      </c>
      <c r="B27" s="8" t="s">
        <v>21</v>
      </c>
      <c r="C27" s="32">
        <v>77.4026698145</v>
      </c>
      <c r="D27" s="33">
        <v>-1.584643823</v>
      </c>
    </row>
    <row r="28" ht="16.5" customHeight="1" spans="1:4">
      <c r="A28" s="54" t="s">
        <v>291</v>
      </c>
      <c r="B28" s="8" t="s">
        <v>21</v>
      </c>
      <c r="C28" s="32">
        <v>42.506373586</v>
      </c>
      <c r="D28" s="33">
        <v>0.6369304172</v>
      </c>
    </row>
    <row r="29" ht="16.5" customHeight="1" spans="1:4">
      <c r="A29" s="51" t="s">
        <v>292</v>
      </c>
      <c r="B29" s="8" t="s">
        <v>21</v>
      </c>
      <c r="C29" s="32"/>
      <c r="D29" s="33"/>
    </row>
    <row r="30" ht="16.5" customHeight="1" spans="1:4">
      <c r="A30" s="54" t="s">
        <v>293</v>
      </c>
      <c r="B30" s="8" t="s">
        <v>21</v>
      </c>
      <c r="C30" s="49">
        <v>236.6759292666</v>
      </c>
      <c r="D30" s="50">
        <v>4.3053601408</v>
      </c>
    </row>
    <row r="31" ht="49.5" customHeight="1" spans="1:4">
      <c r="A31" s="55" t="s">
        <v>294</v>
      </c>
      <c r="B31" s="29"/>
      <c r="C31" s="15"/>
      <c r="D31" s="15"/>
    </row>
    <row r="32" spans="1:4">
      <c r="A32" s="26" t="s">
        <v>185</v>
      </c>
      <c r="B32" s="26"/>
      <c r="C32" s="30"/>
      <c r="D32" s="30"/>
    </row>
    <row r="33" spans="1:4">
      <c r="A33" s="26"/>
      <c r="B33" s="26"/>
      <c r="C33" s="30"/>
      <c r="D33" s="30"/>
    </row>
    <row r="34" spans="1:6">
      <c r="A34" s="26"/>
      <c r="B34" s="26"/>
      <c r="C34" s="30"/>
      <c r="D34" s="30"/>
      <c r="E34" s="56"/>
      <c r="F34" s="56"/>
    </row>
    <row r="35" spans="1:6">
      <c r="A35" s="26"/>
      <c r="B35" s="26"/>
      <c r="C35" s="30"/>
      <c r="D35" s="30"/>
      <c r="E35" s="56"/>
      <c r="F35" s="56"/>
    </row>
    <row r="36" spans="1:6">
      <c r="A36" s="26"/>
      <c r="B36" s="26"/>
      <c r="C36" s="30"/>
      <c r="D36" s="30"/>
      <c r="E36" s="56"/>
      <c r="F36" s="56"/>
    </row>
    <row r="37" spans="1:6">
      <c r="A37" s="26"/>
      <c r="B37" s="26"/>
      <c r="C37" s="30"/>
      <c r="D37" s="30"/>
      <c r="E37" s="56"/>
      <c r="F37" s="56"/>
    </row>
    <row r="38" spans="1:6">
      <c r="A38" s="26"/>
      <c r="B38" s="26"/>
      <c r="C38" s="30"/>
      <c r="D38" s="30"/>
      <c r="E38" s="56"/>
      <c r="F38" s="56"/>
    </row>
    <row r="39" spans="1:6">
      <c r="A39" s="26"/>
      <c r="B39" s="26"/>
      <c r="C39" s="30"/>
      <c r="D39" s="30"/>
      <c r="E39" s="56"/>
      <c r="F39" s="56"/>
    </row>
    <row r="40" spans="1:6">
      <c r="A40" s="26"/>
      <c r="B40" s="26"/>
      <c r="C40" s="30"/>
      <c r="D40" s="30"/>
      <c r="E40" s="56"/>
      <c r="F40" s="56"/>
    </row>
    <row r="41" spans="1:6">
      <c r="A41" s="26"/>
      <c r="B41" s="26"/>
      <c r="C41" s="30"/>
      <c r="D41" s="30"/>
      <c r="E41" s="56"/>
      <c r="F41" s="56"/>
    </row>
    <row r="42" spans="1:6">
      <c r="A42" s="26"/>
      <c r="B42" s="26"/>
      <c r="C42" s="30"/>
      <c r="D42" s="30"/>
      <c r="E42" s="56"/>
      <c r="F42" s="56"/>
    </row>
    <row r="43" spans="1:6">
      <c r="A43" s="26"/>
      <c r="B43" s="26"/>
      <c r="C43" s="30"/>
      <c r="D43" s="30"/>
      <c r="E43" s="56"/>
      <c r="F43" s="56"/>
    </row>
    <row r="44" spans="1:6">
      <c r="A44" s="26"/>
      <c r="B44" s="26"/>
      <c r="C44" s="30"/>
      <c r="D44" s="30"/>
      <c r="E44" s="56"/>
      <c r="F44" s="56"/>
    </row>
    <row r="45" spans="1:6">
      <c r="A45" s="26"/>
      <c r="B45" s="26"/>
      <c r="C45" s="30"/>
      <c r="D45" s="30"/>
      <c r="E45" s="56"/>
      <c r="F45" s="56"/>
    </row>
  </sheetData>
  <mergeCells count="2">
    <mergeCell ref="A1:D1"/>
    <mergeCell ref="A31:D3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view="pageBreakPreview" zoomScaleNormal="100" workbookViewId="0">
      <selection activeCell="E4" sqref="E4"/>
    </sheetView>
  </sheetViews>
  <sheetFormatPr defaultColWidth="9" defaultRowHeight="10.5"/>
  <cols>
    <col min="1" max="1" width="10.3166666666667" style="1" customWidth="1"/>
    <col min="2" max="2" width="5.68333333333333" style="1" customWidth="1"/>
    <col min="3" max="3" width="8.06666666666667" style="39" customWidth="1"/>
    <col min="4" max="4" width="8.06666666666667" style="40" customWidth="1"/>
    <col min="5" max="5" width="8.06666666666667" style="39" customWidth="1"/>
    <col min="6" max="6" width="8.06666666666667" style="40" customWidth="1"/>
    <col min="7" max="7" width="13.7083333333333" style="41" hidden="1" customWidth="1"/>
    <col min="8" max="8" width="9.70833333333333" style="41" hidden="1" customWidth="1"/>
    <col min="9" max="9" width="11.7083333333333" style="41" hidden="1" customWidth="1"/>
    <col min="10" max="12" width="28.7083333333333" style="1" customWidth="1"/>
    <col min="13" max="13" width="23.7083333333333" style="1" customWidth="1"/>
    <col min="14" max="14" width="11.7083333333333" style="1" customWidth="1"/>
    <col min="15" max="16" width="12.7083333333333" style="1" customWidth="1"/>
    <col min="17" max="18" width="9.70833333333333" style="1" customWidth="1"/>
    <col min="19" max="20" width="12.7083333333333" style="1" customWidth="1"/>
    <col min="21" max="16384" width="9" style="1"/>
  </cols>
  <sheetData>
    <row r="1" ht="43.5" customHeight="1" spans="1:6">
      <c r="A1" s="5"/>
      <c r="B1" s="5"/>
      <c r="C1" s="42"/>
      <c r="D1" s="43"/>
      <c r="E1" s="42"/>
      <c r="F1" s="43"/>
    </row>
    <row r="2" ht="33" customHeight="1" spans="1:9">
      <c r="A2" s="26" t="s">
        <v>17</v>
      </c>
      <c r="B2" s="26" t="s">
        <v>37</v>
      </c>
      <c r="C2" s="27" t="str">
        <f>IF(OR(G2=1,G2=2),"地区生产总值"&amp;CHAR(10)&amp;"("&amp;_xlfn.CONCAT(H2-1)&amp;"年1-4季度累计)",IF(OR(G2=3,G2=4,G2=5),"地区生产总值"&amp;CHAR(10)&amp;"("&amp;_xlfn.CONCAT(H2)&amp;"年1季度累计)",IF(OR(G2=6,G2=7,G2=8),"地区生产总值"&amp;CHAR(10)&amp;"("&amp;_xlfn.CONCAT(H2)&amp;"年1-2季度累计)",IF(OR(G2=9,G2=10,G2=11),"地区生产总值"&amp;CHAR(10)&amp;"("&amp;_xlfn.CONCAT(H2)&amp;"年1-3季度累计)","地区生产总值"&amp;CHAR(10)&amp;"("&amp;_xlfn.CONCAT(H2)&amp;"年1-4季度累计)"))))</f>
        <v>地区生产总值
(2025年1季度累计)</v>
      </c>
      <c r="D2" s="28"/>
      <c r="E2" s="27" t="str">
        <f>"规模以上工业增加值                                                                                                                                       (1-"&amp;_xlfn.CONCAT(G2)&amp;"月累计)"</f>
        <v>规模以上工业增加值                                                                                                                                       (1-4月累计)</v>
      </c>
      <c r="F2" s="28"/>
      <c r="G2" s="41">
        <v>4</v>
      </c>
      <c r="H2" s="41">
        <v>2025</v>
      </c>
      <c r="I2" s="27"/>
    </row>
    <row r="3" ht="24" customHeight="1" spans="1:9">
      <c r="A3" s="8">
        <v>48.4</v>
      </c>
      <c r="B3" s="26"/>
      <c r="C3" s="9" t="s">
        <v>295</v>
      </c>
      <c r="D3" s="10" t="s">
        <v>19</v>
      </c>
      <c r="E3" s="9" t="s">
        <v>295</v>
      </c>
      <c r="F3" s="10" t="s">
        <v>19</v>
      </c>
      <c r="H3" s="44"/>
      <c r="I3" s="44"/>
    </row>
    <row r="4" ht="34.5" customHeight="1" spans="1:8">
      <c r="A4" s="29" t="s">
        <v>296</v>
      </c>
      <c r="B4" s="26" t="s">
        <v>21</v>
      </c>
      <c r="C4" s="12">
        <v>8950.4928419611</v>
      </c>
      <c r="D4" s="13">
        <v>5.2333031151</v>
      </c>
      <c r="E4" s="13" t="s">
        <v>42</v>
      </c>
      <c r="F4" s="45">
        <v>3.7</v>
      </c>
      <c r="H4" s="41">
        <v>3</v>
      </c>
    </row>
    <row r="5" ht="34.5" customHeight="1" spans="1:13">
      <c r="A5" s="29" t="s">
        <v>297</v>
      </c>
      <c r="B5" s="26" t="s">
        <v>21</v>
      </c>
      <c r="C5" s="12">
        <v>1457.1540864488</v>
      </c>
      <c r="D5" s="13">
        <v>6.9529217166</v>
      </c>
      <c r="E5" s="13" t="s">
        <v>42</v>
      </c>
      <c r="F5" s="13">
        <v>3.8</v>
      </c>
      <c r="H5" s="12">
        <v>122.9080130246</v>
      </c>
      <c r="M5" s="46"/>
    </row>
    <row r="6" ht="34.5" customHeight="1" spans="1:13">
      <c r="A6" s="29" t="s">
        <v>298</v>
      </c>
      <c r="B6" s="26" t="s">
        <v>21</v>
      </c>
      <c r="C6" s="12">
        <v>606.602561194</v>
      </c>
      <c r="D6" s="13">
        <v>3.3531742081</v>
      </c>
      <c r="E6" s="13" t="s">
        <v>42</v>
      </c>
      <c r="F6" s="13">
        <v>-0.6</v>
      </c>
      <c r="H6" s="12">
        <v>23.7413632285</v>
      </c>
      <c r="M6" s="46"/>
    </row>
    <row r="7" ht="34.5" customHeight="1" spans="1:13">
      <c r="A7" s="29" t="s">
        <v>299</v>
      </c>
      <c r="B7" s="26" t="s">
        <v>21</v>
      </c>
      <c r="C7" s="12">
        <v>160.7544773906</v>
      </c>
      <c r="D7" s="13">
        <v>5.5561205117</v>
      </c>
      <c r="E7" s="13" t="s">
        <v>42</v>
      </c>
      <c r="F7" s="13">
        <v>-9</v>
      </c>
      <c r="H7" s="12">
        <v>23.0466925257</v>
      </c>
      <c r="M7" s="46"/>
    </row>
    <row r="8" ht="34.5" customHeight="1" spans="1:13">
      <c r="A8" s="29" t="s">
        <v>300</v>
      </c>
      <c r="B8" s="26" t="s">
        <v>21</v>
      </c>
      <c r="C8" s="12">
        <v>2518.2459110529</v>
      </c>
      <c r="D8" s="13">
        <v>4.4509124154</v>
      </c>
      <c r="E8" s="13" t="s">
        <v>42</v>
      </c>
      <c r="F8" s="13">
        <v>3.9</v>
      </c>
      <c r="H8" s="12">
        <v>482.6625863544</v>
      </c>
      <c r="M8" s="46"/>
    </row>
    <row r="9" ht="34.5" customHeight="1" spans="1:13">
      <c r="A9" s="29" t="s">
        <v>301</v>
      </c>
      <c r="B9" s="26" t="s">
        <v>21</v>
      </c>
      <c r="C9" s="12">
        <v>1223.6447487116</v>
      </c>
      <c r="D9" s="13">
        <v>6.750732252</v>
      </c>
      <c r="E9" s="13" t="s">
        <v>42</v>
      </c>
      <c r="F9" s="13">
        <v>6.1</v>
      </c>
      <c r="H9" s="12">
        <v>512.5160114973</v>
      </c>
      <c r="M9" s="46"/>
    </row>
    <row r="10" ht="34.5" customHeight="1" spans="1:13">
      <c r="A10" s="29" t="s">
        <v>302</v>
      </c>
      <c r="B10" s="26" t="s">
        <v>21</v>
      </c>
      <c r="C10" s="12">
        <v>1350.4732833178</v>
      </c>
      <c r="D10" s="13">
        <v>1.0527195309</v>
      </c>
      <c r="E10" s="13" t="s">
        <v>42</v>
      </c>
      <c r="F10" s="13">
        <v>-3</v>
      </c>
      <c r="H10" s="12">
        <v>481.418875369</v>
      </c>
      <c r="M10" s="46"/>
    </row>
    <row r="11" ht="34.5" customHeight="1" spans="1:13">
      <c r="A11" s="29" t="s">
        <v>303</v>
      </c>
      <c r="B11" s="26" t="s">
        <v>21</v>
      </c>
      <c r="C11" s="12">
        <v>722.1350443684</v>
      </c>
      <c r="D11" s="13">
        <v>4.1633435792</v>
      </c>
      <c r="E11" s="13" t="s">
        <v>42</v>
      </c>
      <c r="F11" s="13">
        <v>1.6</v>
      </c>
      <c r="H11" s="12">
        <v>304.8885493084</v>
      </c>
      <c r="M11" s="46"/>
    </row>
    <row r="12" ht="34.5" customHeight="1" spans="1:13">
      <c r="A12" s="29" t="s">
        <v>304</v>
      </c>
      <c r="B12" s="26" t="s">
        <v>21</v>
      </c>
      <c r="C12" s="12">
        <v>331.073550957</v>
      </c>
      <c r="D12" s="13">
        <v>11.3774284734</v>
      </c>
      <c r="E12" s="13" t="s">
        <v>42</v>
      </c>
      <c r="F12" s="45">
        <v>6.5</v>
      </c>
      <c r="H12" s="12">
        <v>173.8468391272</v>
      </c>
      <c r="M12" s="46"/>
    </row>
    <row r="13" ht="34.5" customHeight="1" spans="1:13">
      <c r="A13" s="29" t="s">
        <v>305</v>
      </c>
      <c r="B13" s="26" t="s">
        <v>21</v>
      </c>
      <c r="C13" s="12">
        <v>398.0536983633</v>
      </c>
      <c r="D13" s="13">
        <v>7.5554458196</v>
      </c>
      <c r="E13" s="13" t="s">
        <v>42</v>
      </c>
      <c r="F13" s="45">
        <v>9.6</v>
      </c>
      <c r="H13" s="12">
        <v>235.5181376541</v>
      </c>
      <c r="M13" s="46"/>
    </row>
    <row r="14" ht="34.5" customHeight="1" spans="1:13">
      <c r="A14" s="29" t="s">
        <v>306</v>
      </c>
      <c r="B14" s="26" t="s">
        <v>21</v>
      </c>
      <c r="C14" s="12">
        <v>108.9372452243</v>
      </c>
      <c r="D14" s="13">
        <v>11.7489307827</v>
      </c>
      <c r="E14" s="13" t="s">
        <v>42</v>
      </c>
      <c r="F14" s="13">
        <v>12</v>
      </c>
      <c r="H14" s="12">
        <v>35.1448633123</v>
      </c>
      <c r="M14" s="46"/>
    </row>
    <row r="15" ht="34.5" customHeight="1" spans="1:13">
      <c r="A15" s="29" t="s">
        <v>307</v>
      </c>
      <c r="B15" s="26" t="s">
        <v>21</v>
      </c>
      <c r="C15" s="12">
        <v>73.4182349323</v>
      </c>
      <c r="D15" s="13">
        <v>39.9964887443</v>
      </c>
      <c r="E15" s="13" t="s">
        <v>42</v>
      </c>
      <c r="F15" s="13">
        <v>40.1</v>
      </c>
      <c r="H15" s="12">
        <v>34.3626855964</v>
      </c>
      <c r="M15" s="46"/>
    </row>
    <row r="16" customHeight="1" spans="1:13">
      <c r="A16" s="26"/>
      <c r="B16" s="26"/>
      <c r="C16" s="9"/>
      <c r="D16" s="30"/>
      <c r="E16" s="9"/>
      <c r="M16" s="46"/>
    </row>
    <row r="17" spans="1:5">
      <c r="A17" s="26"/>
      <c r="B17" s="26"/>
      <c r="C17" s="9"/>
      <c r="D17" s="30"/>
      <c r="E17" s="9"/>
    </row>
    <row r="18" spans="1:5">
      <c r="A18" s="26"/>
      <c r="B18" s="26"/>
      <c r="C18" s="9"/>
      <c r="D18" s="30"/>
      <c r="E18" s="9"/>
    </row>
    <row r="19" spans="1:5">
      <c r="A19" s="26"/>
      <c r="B19" s="26"/>
      <c r="C19" s="9"/>
      <c r="D19" s="30"/>
      <c r="E19" s="9"/>
    </row>
    <row r="20" spans="1:5">
      <c r="A20" s="26"/>
      <c r="B20" s="26"/>
      <c r="C20" s="9"/>
      <c r="D20" s="30"/>
      <c r="E20" s="9"/>
    </row>
    <row r="21" spans="1:5">
      <c r="A21" s="26"/>
      <c r="B21" s="26"/>
      <c r="C21" s="9"/>
      <c r="D21" s="30"/>
      <c r="E21" s="9"/>
    </row>
    <row r="22" spans="1:5">
      <c r="A22" s="26"/>
      <c r="B22" s="26"/>
      <c r="C22" s="9"/>
      <c r="D22" s="30"/>
      <c r="E22" s="9"/>
    </row>
    <row r="23" spans="1:5">
      <c r="A23" s="26"/>
      <c r="B23" s="26"/>
      <c r="C23" s="9"/>
      <c r="D23" s="30"/>
      <c r="E23" s="9"/>
    </row>
    <row r="24" spans="1:5">
      <c r="A24" s="26"/>
      <c r="B24" s="26"/>
      <c r="C24" s="9"/>
      <c r="D24" s="30"/>
      <c r="E24" s="9"/>
    </row>
    <row r="25" spans="1:5">
      <c r="A25" s="26"/>
      <c r="B25" s="26"/>
      <c r="C25" s="9"/>
      <c r="D25" s="30"/>
      <c r="E25" s="9"/>
    </row>
    <row r="26" spans="1:5">
      <c r="A26" s="26"/>
      <c r="B26" s="26"/>
      <c r="C26" s="9"/>
      <c r="D26" s="30"/>
      <c r="E26" s="9"/>
    </row>
    <row r="27" spans="1:5">
      <c r="A27" s="26"/>
      <c r="B27" s="26"/>
      <c r="C27" s="9"/>
      <c r="D27" s="30"/>
      <c r="E27" s="9"/>
    </row>
    <row r="28" spans="1:5">
      <c r="A28" s="26"/>
      <c r="B28" s="26"/>
      <c r="C28" s="9"/>
      <c r="D28" s="30"/>
      <c r="E28" s="9"/>
    </row>
    <row r="29" spans="1:5">
      <c r="A29" s="26"/>
      <c r="B29" s="26"/>
      <c r="C29" s="9"/>
      <c r="D29" s="30"/>
      <c r="E29" s="9"/>
    </row>
  </sheetData>
  <mergeCells count="5">
    <mergeCell ref="A1:F1"/>
    <mergeCell ref="C2:D2"/>
    <mergeCell ref="E2:F2"/>
    <mergeCell ref="A2:A3"/>
    <mergeCell ref="B2:B3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view="pageBreakPreview" zoomScaleNormal="100" workbookViewId="0">
      <selection activeCell="M6" sqref="M6"/>
    </sheetView>
  </sheetViews>
  <sheetFormatPr defaultColWidth="9" defaultRowHeight="14.25"/>
  <cols>
    <col min="1" max="1" width="10.3166666666667" style="18" customWidth="1"/>
    <col min="2" max="2" width="5.56666666666667" style="18" customWidth="1"/>
    <col min="3" max="3" width="8.06666666666667" style="19" customWidth="1"/>
    <col min="4" max="4" width="8.06666666666667" style="20" customWidth="1"/>
    <col min="5" max="5" width="8.06666666666667" style="19" customWidth="1"/>
    <col min="6" max="6" width="8.06666666666667" style="20" customWidth="1"/>
    <col min="7" max="7" width="13.7083333333333" style="21" hidden="1" customWidth="1"/>
    <col min="8" max="8" width="9.70833333333333" style="21" hidden="1" customWidth="1"/>
    <col min="9" max="10" width="9" style="21" hidden="1" customWidth="1"/>
    <col min="11" max="15" width="9.70833333333333" style="18" customWidth="1"/>
    <col min="16" max="16384" width="9" style="18"/>
  </cols>
  <sheetData>
    <row r="1" ht="43.5" customHeight="1" spans="1:6">
      <c r="A1" s="22"/>
      <c r="B1" s="22"/>
      <c r="C1" s="23"/>
      <c r="D1" s="24"/>
      <c r="E1" s="23"/>
      <c r="F1" s="24"/>
    </row>
    <row r="2" ht="28.5" customHeight="1" spans="1:7">
      <c r="A2" s="25" t="s">
        <v>17</v>
      </c>
      <c r="B2" s="26" t="s">
        <v>37</v>
      </c>
      <c r="C2" s="27" t="str">
        <f>"固定资产投资额
(1-"&amp;_xlfn.CONCAT(G2)&amp;"月累计)"</f>
        <v>固定资产投资额
(1-4月累计)</v>
      </c>
      <c r="D2" s="28"/>
      <c r="E2" s="27" t="str">
        <f>"社会消费品零售总额
(1-"&amp;_xlfn.CONCAT(G2)&amp;"月累计)"</f>
        <v>社会消费品零售总额
(1-4月累计)</v>
      </c>
      <c r="F2" s="28"/>
      <c r="G2" s="21">
        <v>4</v>
      </c>
    </row>
    <row r="3" ht="27" customHeight="1" spans="1:8">
      <c r="A3" s="8" t="s">
        <v>308</v>
      </c>
      <c r="B3" s="26"/>
      <c r="C3" s="9" t="s">
        <v>295</v>
      </c>
      <c r="D3" s="10" t="s">
        <v>19</v>
      </c>
      <c r="E3" s="9" t="s">
        <v>295</v>
      </c>
      <c r="F3" s="10" t="s">
        <v>19</v>
      </c>
      <c r="H3" s="31"/>
    </row>
    <row r="4" ht="34.5" customHeight="1" spans="1:15">
      <c r="A4" s="29" t="s">
        <v>296</v>
      </c>
      <c r="B4" s="26" t="s">
        <v>21</v>
      </c>
      <c r="C4" s="13" t="s">
        <v>42</v>
      </c>
      <c r="D4" s="13">
        <v>-8.48703082121819</v>
      </c>
      <c r="E4" s="32">
        <f t="shared" ref="E4:E9" si="0">J4/10000</f>
        <v>3161.733429895</v>
      </c>
      <c r="F4" s="33">
        <v>3.65605705324192</v>
      </c>
      <c r="I4" s="34">
        <v>22635441</v>
      </c>
      <c r="J4" s="35">
        <v>31617334.29895</v>
      </c>
      <c r="K4" s="36"/>
      <c r="L4" s="36"/>
      <c r="M4" s="36"/>
      <c r="N4" s="36"/>
      <c r="O4" s="38"/>
    </row>
    <row r="5" ht="34.5" customHeight="1" spans="1:15">
      <c r="A5" s="29" t="s">
        <v>297</v>
      </c>
      <c r="B5" s="26" t="s">
        <v>21</v>
      </c>
      <c r="C5" s="13" t="s">
        <v>42</v>
      </c>
      <c r="D5" s="13">
        <v>-0.616092117572387</v>
      </c>
      <c r="E5" s="32">
        <f t="shared" si="0"/>
        <v>481.927570389131</v>
      </c>
      <c r="F5" s="33">
        <v>-5.74184046681327</v>
      </c>
      <c r="I5" s="34">
        <v>1645595.7652</v>
      </c>
      <c r="J5" s="35">
        <v>4819275.70389131</v>
      </c>
      <c r="K5" s="36"/>
      <c r="L5" s="36"/>
      <c r="M5" s="36"/>
      <c r="N5" s="36"/>
      <c r="O5" s="38"/>
    </row>
    <row r="6" ht="34.5" customHeight="1" spans="1:15">
      <c r="A6" s="29" t="s">
        <v>298</v>
      </c>
      <c r="B6" s="26" t="s">
        <v>21</v>
      </c>
      <c r="C6" s="13" t="s">
        <v>42</v>
      </c>
      <c r="D6" s="13">
        <v>10.8077434827351</v>
      </c>
      <c r="E6" s="32">
        <f t="shared" si="0"/>
        <v>413.66875512529</v>
      </c>
      <c r="F6" s="33">
        <v>4.60662925935909</v>
      </c>
      <c r="I6" s="34">
        <v>1203839.7029</v>
      </c>
      <c r="J6" s="35">
        <v>4136687.5512529</v>
      </c>
      <c r="K6" s="36"/>
      <c r="L6" s="36"/>
      <c r="M6" s="36"/>
      <c r="N6" s="36"/>
      <c r="O6" s="38"/>
    </row>
    <row r="7" ht="34.5" customHeight="1" spans="1:10">
      <c r="A7" s="29" t="s">
        <v>299</v>
      </c>
      <c r="B7" s="26" t="s">
        <v>21</v>
      </c>
      <c r="C7" s="13" t="s">
        <v>42</v>
      </c>
      <c r="D7" s="13">
        <v>0.937388216528023</v>
      </c>
      <c r="E7" s="32">
        <f t="shared" si="0"/>
        <v>52.5961262131494</v>
      </c>
      <c r="F7" s="33">
        <v>-3.66627594441494</v>
      </c>
      <c r="I7" s="34">
        <v>544198.8817</v>
      </c>
      <c r="J7" s="35">
        <v>525961.262131494</v>
      </c>
    </row>
    <row r="8" ht="34.5" customHeight="1" spans="1:15">
      <c r="A8" s="29" t="s">
        <v>300</v>
      </c>
      <c r="B8" s="26" t="s">
        <v>21</v>
      </c>
      <c r="C8" s="13" t="s">
        <v>42</v>
      </c>
      <c r="D8" s="13">
        <v>6.29251615672481</v>
      </c>
      <c r="E8" s="32">
        <f t="shared" si="0"/>
        <v>593.784611062917</v>
      </c>
      <c r="F8" s="33">
        <v>10.9660489556847</v>
      </c>
      <c r="I8" s="34">
        <v>4222136</v>
      </c>
      <c r="J8" s="35">
        <v>5937846.11062917</v>
      </c>
      <c r="K8" s="36"/>
      <c r="L8" s="36"/>
      <c r="M8" s="36"/>
      <c r="N8" s="36"/>
      <c r="O8" s="38"/>
    </row>
    <row r="9" ht="34.5" customHeight="1" spans="1:15">
      <c r="A9" s="29" t="s">
        <v>301</v>
      </c>
      <c r="B9" s="26" t="s">
        <v>21</v>
      </c>
      <c r="C9" s="13" t="s">
        <v>42</v>
      </c>
      <c r="D9" s="13">
        <v>-2.45400778788908</v>
      </c>
      <c r="E9" s="32">
        <f t="shared" si="0"/>
        <v>502.168724283082</v>
      </c>
      <c r="F9" s="33">
        <v>7.63515365840002</v>
      </c>
      <c r="I9" s="34">
        <v>3980554.4269</v>
      </c>
      <c r="J9" s="35">
        <v>5021687.24283082</v>
      </c>
      <c r="K9" s="37"/>
      <c r="L9" s="37"/>
      <c r="M9" s="37"/>
      <c r="N9" s="37"/>
      <c r="O9" s="37"/>
    </row>
    <row r="10" ht="34.5" customHeight="1" spans="1:15">
      <c r="A10" s="29" t="s">
        <v>302</v>
      </c>
      <c r="B10" s="26" t="s">
        <v>21</v>
      </c>
      <c r="C10" s="13" t="s">
        <v>42</v>
      </c>
      <c r="D10" s="13">
        <v>-20.0424784771107</v>
      </c>
      <c r="E10" s="32">
        <f t="shared" ref="E10:E15" si="1">J10/10000</f>
        <v>479.008673550983</v>
      </c>
      <c r="F10" s="33">
        <v>3.66476403296452</v>
      </c>
      <c r="I10" s="34">
        <v>3035897.5398</v>
      </c>
      <c r="J10" s="35">
        <v>4790086.73550983</v>
      </c>
      <c r="K10" s="37"/>
      <c r="L10" s="37"/>
      <c r="M10" s="37"/>
      <c r="N10" s="37"/>
      <c r="O10" s="37"/>
    </row>
    <row r="11" ht="34.5" customHeight="1" spans="1:15">
      <c r="A11" s="29" t="s">
        <v>303</v>
      </c>
      <c r="B11" s="26" t="s">
        <v>21</v>
      </c>
      <c r="C11" s="13" t="s">
        <v>42</v>
      </c>
      <c r="D11" s="13">
        <v>-2.96114061243335</v>
      </c>
      <c r="E11" s="32">
        <f t="shared" si="1"/>
        <v>427.083127642134</v>
      </c>
      <c r="F11" s="33">
        <v>0.0525996952019492</v>
      </c>
      <c r="I11" s="34">
        <v>3158756.5498</v>
      </c>
      <c r="J11" s="35">
        <v>4270831.27642134</v>
      </c>
      <c r="K11" s="37"/>
      <c r="L11" s="37"/>
      <c r="M11" s="37"/>
      <c r="N11" s="37"/>
      <c r="O11" s="37"/>
    </row>
    <row r="12" ht="34.5" customHeight="1" spans="1:15">
      <c r="A12" s="29" t="s">
        <v>304</v>
      </c>
      <c r="B12" s="26" t="s">
        <v>21</v>
      </c>
      <c r="C12" s="13" t="s">
        <v>42</v>
      </c>
      <c r="D12" s="13">
        <v>-24.383327978442</v>
      </c>
      <c r="E12" s="32">
        <f t="shared" si="1"/>
        <v>81.0297847220924</v>
      </c>
      <c r="F12" s="33">
        <v>5.59798051720637</v>
      </c>
      <c r="I12" s="34">
        <v>1777369.1197</v>
      </c>
      <c r="J12" s="35">
        <v>810297.847220924</v>
      </c>
      <c r="K12" s="37"/>
      <c r="L12" s="37"/>
      <c r="M12" s="37"/>
      <c r="N12" s="37"/>
      <c r="O12" s="37"/>
    </row>
    <row r="13" ht="34.5" customHeight="1" spans="1:15">
      <c r="A13" s="29" t="s">
        <v>305</v>
      </c>
      <c r="B13" s="26" t="s">
        <v>21</v>
      </c>
      <c r="C13" s="13" t="s">
        <v>42</v>
      </c>
      <c r="D13" s="13">
        <v>-31.4820175824343</v>
      </c>
      <c r="E13" s="32">
        <f t="shared" si="1"/>
        <v>100.984164460102</v>
      </c>
      <c r="F13" s="33">
        <v>5.97226420272985</v>
      </c>
      <c r="I13" s="34">
        <v>1807408.451</v>
      </c>
      <c r="J13" s="35">
        <v>1009841.64460102</v>
      </c>
      <c r="K13" s="37"/>
      <c r="L13" s="37"/>
      <c r="M13" s="37"/>
      <c r="N13" s="37"/>
      <c r="O13" s="37"/>
    </row>
    <row r="14" ht="34.5" customHeight="1" spans="1:15">
      <c r="A14" s="29" t="s">
        <v>306</v>
      </c>
      <c r="B14" s="26" t="s">
        <v>21</v>
      </c>
      <c r="C14" s="13" t="s">
        <v>42</v>
      </c>
      <c r="D14" s="13">
        <v>-13.9312199329995</v>
      </c>
      <c r="E14" s="32">
        <f t="shared" si="1"/>
        <v>18.4903220612257</v>
      </c>
      <c r="F14" s="33">
        <v>15.6654875564343</v>
      </c>
      <c r="I14" s="34">
        <v>385122.5026</v>
      </c>
      <c r="J14" s="35">
        <v>184903.220612257</v>
      </c>
      <c r="K14" s="37"/>
      <c r="L14" s="37"/>
      <c r="M14" s="37"/>
      <c r="N14" s="37"/>
      <c r="O14" s="37"/>
    </row>
    <row r="15" ht="34.5" customHeight="1" spans="1:15">
      <c r="A15" s="29" t="s">
        <v>307</v>
      </c>
      <c r="B15" s="26" t="s">
        <v>21</v>
      </c>
      <c r="C15" s="13" t="s">
        <v>42</v>
      </c>
      <c r="D15" s="13">
        <v>1.66271756529137</v>
      </c>
      <c r="E15" s="32">
        <f t="shared" si="1"/>
        <v>10.991570448047</v>
      </c>
      <c r="F15" s="33">
        <v>6.89060605939713</v>
      </c>
      <c r="I15" s="34">
        <v>874562.6775</v>
      </c>
      <c r="J15" s="35">
        <v>109915.70448047</v>
      </c>
      <c r="K15" s="37"/>
      <c r="L15" s="37"/>
      <c r="M15" s="37"/>
      <c r="N15" s="37"/>
      <c r="O15" s="37"/>
    </row>
    <row r="16" spans="1:15">
      <c r="A16" s="26"/>
      <c r="B16" s="26"/>
      <c r="C16" s="9"/>
      <c r="D16" s="30"/>
      <c r="E16" s="9"/>
      <c r="K16" s="37"/>
      <c r="L16" s="37"/>
      <c r="M16" s="37"/>
      <c r="N16" s="37"/>
      <c r="O16" s="37"/>
    </row>
    <row r="17" spans="1:15">
      <c r="A17" s="26"/>
      <c r="B17" s="26"/>
      <c r="C17" s="9"/>
      <c r="D17" s="30"/>
      <c r="E17" s="9"/>
      <c r="K17" s="37"/>
      <c r="L17" s="37"/>
      <c r="M17" s="37"/>
      <c r="N17" s="37"/>
      <c r="O17" s="37"/>
    </row>
    <row r="18" spans="1:15">
      <c r="A18" s="26"/>
      <c r="B18" s="26"/>
      <c r="C18" s="9"/>
      <c r="D18" s="30"/>
      <c r="E18" s="9"/>
      <c r="K18" s="37"/>
      <c r="L18" s="37"/>
      <c r="M18" s="37"/>
      <c r="N18" s="37"/>
      <c r="O18" s="37"/>
    </row>
    <row r="19" spans="1:15">
      <c r="A19" s="26"/>
      <c r="B19" s="26"/>
      <c r="C19" s="9"/>
      <c r="D19" s="30"/>
      <c r="E19" s="9"/>
      <c r="K19" s="37"/>
      <c r="L19" s="37"/>
      <c r="M19" s="37"/>
      <c r="N19" s="37"/>
      <c r="O19" s="37"/>
    </row>
    <row r="20" ht="15" spans="1:15">
      <c r="A20" s="26"/>
      <c r="B20" s="26"/>
      <c r="C20" s="9"/>
      <c r="D20" s="30"/>
      <c r="E20" s="9"/>
      <c r="K20" s="36"/>
      <c r="L20" s="36"/>
      <c r="M20" s="36"/>
      <c r="N20" s="36"/>
      <c r="O20" s="38"/>
    </row>
    <row r="21" ht="15" spans="1:15">
      <c r="A21" s="26"/>
      <c r="B21" s="26"/>
      <c r="C21" s="9"/>
      <c r="D21" s="30"/>
      <c r="E21" s="9"/>
      <c r="K21" s="36"/>
      <c r="L21" s="36"/>
      <c r="M21" s="36"/>
      <c r="N21" s="36"/>
      <c r="O21" s="38"/>
    </row>
    <row r="22" ht="15" spans="1:15">
      <c r="A22" s="26"/>
      <c r="B22" s="26"/>
      <c r="C22" s="9"/>
      <c r="D22" s="30"/>
      <c r="E22" s="9"/>
      <c r="K22" s="36"/>
      <c r="L22" s="36"/>
      <c r="M22" s="36"/>
      <c r="N22" s="36"/>
      <c r="O22" s="38"/>
    </row>
    <row r="23" spans="1:5">
      <c r="A23" s="26"/>
      <c r="B23" s="26"/>
      <c r="C23" s="9"/>
      <c r="D23" s="30"/>
      <c r="E23" s="9"/>
    </row>
    <row r="24" spans="1:5">
      <c r="A24" s="26"/>
      <c r="B24" s="26"/>
      <c r="C24" s="9"/>
      <c r="D24" s="30"/>
      <c r="E24" s="9"/>
    </row>
    <row r="25" spans="1:5">
      <c r="A25" s="26"/>
      <c r="B25" s="26"/>
      <c r="C25" s="9"/>
      <c r="D25" s="30"/>
      <c r="E25" s="9"/>
    </row>
    <row r="26" spans="1:5">
      <c r="A26" s="26"/>
      <c r="B26" s="26"/>
      <c r="C26" s="9"/>
      <c r="D26" s="30"/>
      <c r="E26" s="9"/>
    </row>
    <row r="27" spans="1:5">
      <c r="A27" s="26"/>
      <c r="B27" s="26"/>
      <c r="C27" s="9"/>
      <c r="D27" s="30"/>
      <c r="E27" s="9"/>
    </row>
    <row r="28" spans="1:5">
      <c r="A28" s="26"/>
      <c r="B28" s="26"/>
      <c r="C28" s="9"/>
      <c r="D28" s="30"/>
      <c r="E28" s="9"/>
    </row>
    <row r="29" spans="1:5">
      <c r="A29" s="26"/>
      <c r="B29" s="26"/>
      <c r="C29" s="9"/>
      <c r="D29" s="30"/>
      <c r="E29" s="9"/>
    </row>
  </sheetData>
  <mergeCells count="5">
    <mergeCell ref="A1:F1"/>
    <mergeCell ref="C2:D2"/>
    <mergeCell ref="E2:F2"/>
    <mergeCell ref="A2:A3"/>
    <mergeCell ref="B2:B3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view="pageBreakPreview" zoomScaleNormal="100" workbookViewId="0">
      <selection activeCell="D21" sqref="D21"/>
    </sheetView>
  </sheetViews>
  <sheetFormatPr defaultColWidth="9" defaultRowHeight="10.5"/>
  <cols>
    <col min="1" max="1" width="25.5666666666667" style="1" customWidth="1"/>
    <col min="2" max="2" width="5.575" style="1" customWidth="1"/>
    <col min="3" max="3" width="8.06666666666667" style="2" customWidth="1"/>
    <col min="4" max="4" width="8.06666666666667" style="3" customWidth="1"/>
    <col min="5" max="5" width="9" style="4"/>
    <col min="6" max="16384" width="9" style="1"/>
  </cols>
  <sheetData>
    <row r="1" s="1" customFormat="1" ht="43.5" customHeight="1" spans="1:11">
      <c r="A1" s="5"/>
      <c r="B1" s="5"/>
      <c r="C1" s="6"/>
      <c r="D1" s="7"/>
      <c r="E1" s="4"/>
      <c r="K1" s="17"/>
    </row>
    <row r="2" s="1" customFormat="1" ht="33.75" customHeight="1" spans="1:11">
      <c r="A2" s="8" t="s">
        <v>17</v>
      </c>
      <c r="B2" s="8" t="s">
        <v>37</v>
      </c>
      <c r="C2" s="9" t="s">
        <v>309</v>
      </c>
      <c r="D2" s="10" t="s">
        <v>310</v>
      </c>
      <c r="E2" s="4"/>
      <c r="K2" s="17"/>
    </row>
    <row r="3" s="1" customFormat="1" ht="21.75" customHeight="1" spans="1:11">
      <c r="A3" s="11" t="s">
        <v>20</v>
      </c>
      <c r="B3" s="8" t="s">
        <v>21</v>
      </c>
      <c r="C3" s="12">
        <v>36801.87</v>
      </c>
      <c r="D3" s="13">
        <v>5.8</v>
      </c>
      <c r="E3" s="4"/>
      <c r="K3" s="17"/>
    </row>
    <row r="4" s="1" customFormat="1" ht="21.75" customHeight="1" spans="1:11">
      <c r="A4" s="14" t="s">
        <v>311</v>
      </c>
      <c r="B4" s="8" t="s">
        <v>21</v>
      </c>
      <c r="C4" s="12">
        <v>13909.28</v>
      </c>
      <c r="D4" s="13">
        <v>8.3</v>
      </c>
      <c r="E4" s="4"/>
      <c r="K4" s="17"/>
    </row>
    <row r="5" s="1" customFormat="1" ht="21.75" customHeight="1" spans="1:11">
      <c r="A5" s="11" t="s">
        <v>312</v>
      </c>
      <c r="B5" s="8" t="s">
        <v>21</v>
      </c>
      <c r="C5" s="12">
        <v>22866.22</v>
      </c>
      <c r="D5" s="13">
        <v>4.3</v>
      </c>
      <c r="E5" s="4"/>
      <c r="K5" s="17"/>
    </row>
    <row r="6" s="1" customFormat="1" ht="21.75" customHeight="1" spans="1:11">
      <c r="A6" s="11" t="s">
        <v>41</v>
      </c>
      <c r="B6" s="8" t="s">
        <v>21</v>
      </c>
      <c r="C6" s="13" t="s">
        <v>42</v>
      </c>
      <c r="D6" s="13">
        <v>9.7</v>
      </c>
      <c r="E6" s="4"/>
      <c r="K6" s="17"/>
    </row>
    <row r="7" s="1" customFormat="1" ht="21.75" customHeight="1" spans="1:5">
      <c r="A7" s="11" t="s">
        <v>313</v>
      </c>
      <c r="B7" s="8" t="s">
        <v>21</v>
      </c>
      <c r="C7" s="12">
        <v>3225.05</v>
      </c>
      <c r="D7" s="13">
        <v>9.5</v>
      </c>
      <c r="E7" s="4"/>
    </row>
    <row r="8" s="1" customFormat="1" ht="21.75" customHeight="1" spans="1:5">
      <c r="A8" s="11" t="s">
        <v>314</v>
      </c>
      <c r="B8" s="8" t="s">
        <v>21</v>
      </c>
      <c r="C8" s="13" t="s">
        <v>42</v>
      </c>
      <c r="D8" s="13">
        <v>2.4</v>
      </c>
      <c r="E8" s="4"/>
    </row>
    <row r="9" s="1" customFormat="1" ht="21.75" customHeight="1" spans="1:5">
      <c r="A9" s="11" t="s">
        <v>132</v>
      </c>
      <c r="B9" s="8" t="s">
        <v>126</v>
      </c>
      <c r="C9" s="12">
        <v>6147.73</v>
      </c>
      <c r="D9" s="13">
        <v>16.6</v>
      </c>
      <c r="E9" s="4"/>
    </row>
    <row r="10" s="1" customFormat="1" ht="21.75" customHeight="1" spans="1:5">
      <c r="A10" s="11" t="s">
        <v>134</v>
      </c>
      <c r="B10" s="8" t="s">
        <v>135</v>
      </c>
      <c r="C10" s="12">
        <v>3339.86</v>
      </c>
      <c r="D10" s="13">
        <v>11.8</v>
      </c>
      <c r="E10" s="4"/>
    </row>
    <row r="11" s="1" customFormat="1" ht="21.75" customHeight="1" spans="1:5">
      <c r="A11" s="11" t="s">
        <v>137</v>
      </c>
      <c r="B11" s="8" t="s">
        <v>21</v>
      </c>
      <c r="C11" s="12">
        <v>10637.7</v>
      </c>
      <c r="D11" s="13">
        <v>1.1</v>
      </c>
      <c r="E11" s="4"/>
    </row>
    <row r="12" s="1" customFormat="1" ht="21.75" customHeight="1" spans="1:5">
      <c r="A12" s="11" t="s">
        <v>315</v>
      </c>
      <c r="B12" s="8" t="s">
        <v>21</v>
      </c>
      <c r="C12" s="12">
        <v>45048.24</v>
      </c>
      <c r="D12" s="13">
        <v>16.4</v>
      </c>
      <c r="E12" s="4"/>
    </row>
    <row r="13" s="1" customFormat="1" ht="21.75" customHeight="1" spans="1:5">
      <c r="A13" s="11" t="s">
        <v>316</v>
      </c>
      <c r="B13" s="8" t="s">
        <v>21</v>
      </c>
      <c r="C13" s="12">
        <v>28122.16</v>
      </c>
      <c r="D13" s="13">
        <v>14.6</v>
      </c>
      <c r="E13" s="4"/>
    </row>
    <row r="14" s="1" customFormat="1" ht="21.75" customHeight="1" spans="1:5">
      <c r="A14" s="11" t="s">
        <v>317</v>
      </c>
      <c r="B14" s="8" t="s">
        <v>21</v>
      </c>
      <c r="C14" s="12">
        <v>16926.08</v>
      </c>
      <c r="D14" s="13">
        <v>19.6</v>
      </c>
      <c r="E14" s="4"/>
    </row>
    <row r="15" s="1" customFormat="1" ht="21.75" customHeight="1" spans="1:5">
      <c r="A15" s="11" t="s">
        <v>318</v>
      </c>
      <c r="B15" s="8" t="s">
        <v>21</v>
      </c>
      <c r="C15" s="12">
        <v>3914.18</v>
      </c>
      <c r="D15" s="13">
        <v>-4.8</v>
      </c>
      <c r="E15" s="4"/>
    </row>
    <row r="16" s="1" customFormat="1" ht="21.75" customHeight="1" spans="1:5">
      <c r="A16" s="11" t="s">
        <v>319</v>
      </c>
      <c r="B16" s="8" t="s">
        <v>21</v>
      </c>
      <c r="C16" s="12">
        <v>4700.87</v>
      </c>
      <c r="D16" s="13">
        <v>-6.2</v>
      </c>
      <c r="E16" s="4"/>
    </row>
    <row r="17" s="1" customFormat="1" ht="21.75" customHeight="1" spans="1:5">
      <c r="A17" s="11" t="s">
        <v>195</v>
      </c>
      <c r="B17" s="8" t="s">
        <v>21</v>
      </c>
      <c r="C17" s="12">
        <v>135778.02</v>
      </c>
      <c r="D17" s="13">
        <v>1.8</v>
      </c>
      <c r="E17" s="4"/>
    </row>
    <row r="18" s="1" customFormat="1" ht="21.75" customHeight="1" spans="1:5">
      <c r="A18" s="11" t="s">
        <v>196</v>
      </c>
      <c r="B18" s="8" t="s">
        <v>21</v>
      </c>
      <c r="C18" s="12">
        <v>94830.33</v>
      </c>
      <c r="D18" s="13">
        <v>2.9</v>
      </c>
      <c r="E18" s="4"/>
    </row>
    <row r="19" s="1" customFormat="1" ht="21.75" customHeight="1" spans="1:5">
      <c r="A19" s="11" t="s">
        <v>200</v>
      </c>
      <c r="B19" s="8" t="s">
        <v>61</v>
      </c>
      <c r="C19" s="13">
        <v>100.1</v>
      </c>
      <c r="D19" s="13">
        <v>0.1</v>
      </c>
      <c r="E19" s="4"/>
    </row>
    <row r="20" s="1" customFormat="1" ht="21.75" customHeight="1" spans="1:5">
      <c r="A20" s="11" t="s">
        <v>320</v>
      </c>
      <c r="B20" s="8" t="s">
        <v>21</v>
      </c>
      <c r="C20" s="12">
        <v>15582.64</v>
      </c>
      <c r="D20" s="13">
        <v>10.5</v>
      </c>
      <c r="E20" s="4"/>
    </row>
    <row r="21" s="1" customFormat="1" ht="21.75" customHeight="1" spans="1:5">
      <c r="A21" s="11" t="s">
        <v>321</v>
      </c>
      <c r="B21" s="8" t="s">
        <v>322</v>
      </c>
      <c r="C21" s="12">
        <v>1798.95</v>
      </c>
      <c r="D21" s="13">
        <v>1.1</v>
      </c>
      <c r="E21" s="4"/>
    </row>
    <row r="22" s="1" customFormat="1" ht="15.75" customHeight="1" spans="1:5">
      <c r="A22" s="11" t="s">
        <v>323</v>
      </c>
      <c r="B22" s="11"/>
      <c r="C22" s="15"/>
      <c r="D22" s="15"/>
      <c r="E22" s="4"/>
    </row>
    <row r="23" s="1" customFormat="1" ht="14.25" customHeight="1" spans="1:5">
      <c r="A23" s="14" t="s">
        <v>324</v>
      </c>
      <c r="B23" s="14"/>
      <c r="C23" s="16"/>
      <c r="D23" s="16"/>
      <c r="E23" s="4"/>
    </row>
    <row r="24" s="1" customFormat="1" ht="48" customHeight="1" spans="1:5">
      <c r="A24" s="14" t="s">
        <v>325</v>
      </c>
      <c r="B24" s="14"/>
      <c r="C24" s="16"/>
      <c r="D24" s="16"/>
      <c r="E24" s="4"/>
    </row>
  </sheetData>
  <mergeCells count="4">
    <mergeCell ref="A1:D1"/>
    <mergeCell ref="A22:D22"/>
    <mergeCell ref="A23:D23"/>
    <mergeCell ref="A24:D24"/>
  </mergeCells>
  <pageMargins left="0.75" right="0.75" top="1" bottom="1" header="0.5" footer="0.5"/>
  <pageSetup paperSize="9" orientation="portrait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view="pageBreakPreview" zoomScaleNormal="100" workbookViewId="0">
      <selection activeCell="K17" sqref="K17"/>
    </sheetView>
  </sheetViews>
  <sheetFormatPr defaultColWidth="9" defaultRowHeight="14.25"/>
  <cols>
    <col min="1" max="1" width="22.0666666666667" style="89" customWidth="1"/>
    <col min="2" max="2" width="6.56666666666667" customWidth="1"/>
    <col min="3" max="4" width="9.85" style="80" customWidth="1"/>
    <col min="5" max="5" width="8.70833333333333" style="80" hidden="1" customWidth="1"/>
    <col min="6" max="6" width="22.7083333333333" style="80" hidden="1" customWidth="1"/>
  </cols>
  <sheetData>
    <row r="1" ht="43.5" customHeight="1" spans="1:4">
      <c r="A1" s="5"/>
      <c r="B1" s="5"/>
      <c r="C1" s="61"/>
      <c r="D1" s="61"/>
    </row>
    <row r="2" ht="33.75" customHeight="1" spans="1:6">
      <c r="A2" s="26" t="s">
        <v>17</v>
      </c>
      <c r="B2" s="26" t="s">
        <v>18</v>
      </c>
      <c r="C2" s="58" t="str">
        <f>IF(OR(F2=1,F2=2),_xlfn.CONCAT(E2-1)&amp;"年"&amp;CHAR(10)&amp;"1-4季度累计",IF(OR(F2=3,F2=4,F2=5),_xlfn.CONCAT(E2)&amp;"年"&amp;CHAR(10)&amp;"1季度累计",IF(OR(F2=6,F2=7,F2=8),_xlfn.CONCAT(E2)&amp;"年"&amp;CHAR(10)&amp;"1-2季度累计",IF(OR(F2=9,F2=10,F2=11),_xlfn.CONCAT(E2)&amp;"年"&amp;CHAR(10)&amp;"1-3季度累计",_xlfn.CONCAT(E2)&amp;"年"&amp;CHAR(10)&amp;"1-4季度累计"))))</f>
        <v>2025年
1季度累计</v>
      </c>
      <c r="D2" s="58" t="s">
        <v>19</v>
      </c>
      <c r="E2" s="80">
        <v>2025</v>
      </c>
      <c r="F2" s="80">
        <v>4</v>
      </c>
    </row>
    <row r="3" ht="30" customHeight="1" spans="1:4">
      <c r="A3" s="66" t="s">
        <v>20</v>
      </c>
      <c r="B3" s="26" t="s">
        <v>21</v>
      </c>
      <c r="C3" s="32">
        <v>8950.4928419611</v>
      </c>
      <c r="D3" s="33">
        <v>5.2333031151</v>
      </c>
    </row>
    <row r="4" ht="30" customHeight="1" spans="1:12">
      <c r="A4" s="66" t="s">
        <v>22</v>
      </c>
      <c r="B4" s="26" t="s">
        <v>21</v>
      </c>
      <c r="C4" s="32">
        <v>5.0494618013</v>
      </c>
      <c r="D4" s="33">
        <v>7.3063236348</v>
      </c>
      <c r="H4" s="89"/>
      <c r="I4" s="89"/>
      <c r="J4" s="89"/>
      <c r="K4" s="89"/>
      <c r="L4" s="89"/>
    </row>
    <row r="5" ht="30" customHeight="1" spans="1:4">
      <c r="A5" s="66" t="s">
        <v>23</v>
      </c>
      <c r="B5" s="26" t="s">
        <v>21</v>
      </c>
      <c r="C5" s="32">
        <v>2766.6727542324</v>
      </c>
      <c r="D5" s="33">
        <v>4.4267511227</v>
      </c>
    </row>
    <row r="6" ht="30" customHeight="1" spans="1:4">
      <c r="A6" s="66" t="s">
        <v>24</v>
      </c>
      <c r="B6" s="26" t="s">
        <v>21</v>
      </c>
      <c r="C6" s="32">
        <v>205.9307365449</v>
      </c>
      <c r="D6" s="33">
        <v>-3.7163027056</v>
      </c>
    </row>
    <row r="7" ht="30" customHeight="1" spans="1:4">
      <c r="A7" s="66" t="s">
        <v>25</v>
      </c>
      <c r="B7" s="26" t="s">
        <v>21</v>
      </c>
      <c r="C7" s="32">
        <v>679.1903802579</v>
      </c>
      <c r="D7" s="33">
        <v>1.4233805571</v>
      </c>
    </row>
    <row r="8" ht="30" customHeight="1" spans="1:4">
      <c r="A8" s="66" t="s">
        <v>26</v>
      </c>
      <c r="B8" s="26" t="s">
        <v>21</v>
      </c>
      <c r="C8" s="32">
        <v>317.9512933259</v>
      </c>
      <c r="D8" s="33">
        <v>11.5246849079</v>
      </c>
    </row>
    <row r="9" ht="30" customHeight="1" spans="1:4">
      <c r="A9" s="66" t="s">
        <v>27</v>
      </c>
      <c r="B9" s="26" t="s">
        <v>21</v>
      </c>
      <c r="C9" s="32">
        <v>108.0335311182</v>
      </c>
      <c r="D9" s="33">
        <v>1.2068889758</v>
      </c>
    </row>
    <row r="10" ht="30" customHeight="1" spans="1:4">
      <c r="A10" s="66" t="s">
        <v>28</v>
      </c>
      <c r="B10" s="26" t="s">
        <v>21</v>
      </c>
      <c r="C10" s="32">
        <v>1218.3224622569</v>
      </c>
      <c r="D10" s="33">
        <v>9.3866237768</v>
      </c>
    </row>
    <row r="11" ht="30" customHeight="1" spans="1:4">
      <c r="A11" s="66" t="s">
        <v>29</v>
      </c>
      <c r="B11" s="26" t="s">
        <v>21</v>
      </c>
      <c r="C11" s="32">
        <v>777.0408900719</v>
      </c>
      <c r="D11" s="33">
        <v>4.540693306</v>
      </c>
    </row>
    <row r="12" ht="30" customHeight="1" spans="1:4">
      <c r="A12" s="66" t="s">
        <v>30</v>
      </c>
      <c r="B12" s="26" t="s">
        <v>21</v>
      </c>
      <c r="C12" s="32">
        <v>2872.3013323519</v>
      </c>
      <c r="D12" s="33">
        <v>5.38072422</v>
      </c>
    </row>
    <row r="13" ht="30" customHeight="1" spans="1:4">
      <c r="A13" s="66" t="s">
        <v>31</v>
      </c>
      <c r="B13" s="26" t="s">
        <v>21</v>
      </c>
      <c r="C13" s="32">
        <v>2197.4701340447</v>
      </c>
      <c r="D13" s="33">
        <v>5.836578919</v>
      </c>
    </row>
    <row r="14" ht="30" customHeight="1" spans="1:4">
      <c r="A14" s="66" t="s">
        <v>32</v>
      </c>
      <c r="B14" s="26" t="s">
        <v>21</v>
      </c>
      <c r="C14" s="32">
        <v>674.8311983072</v>
      </c>
      <c r="D14" s="33">
        <v>4.037949674</v>
      </c>
    </row>
    <row r="15" ht="30" customHeight="1" spans="1:4">
      <c r="A15" s="66" t="s">
        <v>33</v>
      </c>
      <c r="B15" s="26" t="s">
        <v>21</v>
      </c>
      <c r="C15" s="32">
        <v>4.8640693007</v>
      </c>
      <c r="D15" s="33">
        <v>7.2213230055</v>
      </c>
    </row>
    <row r="16" ht="30" customHeight="1" spans="1:4">
      <c r="A16" s="66" t="s">
        <v>34</v>
      </c>
      <c r="B16" s="26" t="s">
        <v>21</v>
      </c>
      <c r="C16" s="32">
        <v>2951.4371748031</v>
      </c>
      <c r="D16" s="33">
        <v>3.6780008177</v>
      </c>
    </row>
    <row r="17" ht="30" customHeight="1" spans="1:4">
      <c r="A17" s="66" t="s">
        <v>35</v>
      </c>
      <c r="B17" s="26" t="s">
        <v>21</v>
      </c>
      <c r="C17" s="32">
        <v>5994.1915978573</v>
      </c>
      <c r="D17" s="33">
        <v>6.0052449605</v>
      </c>
    </row>
    <row r="18" ht="30" customHeight="1" spans="1:4">
      <c r="A18" s="29" t="s">
        <v>36</v>
      </c>
      <c r="B18" s="29"/>
      <c r="C18" s="15"/>
      <c r="D18" s="15"/>
    </row>
  </sheetData>
  <mergeCells count="2">
    <mergeCell ref="A1:D1"/>
    <mergeCell ref="A18:D18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view="pageBreakPreview" zoomScaleNormal="100" workbookViewId="0">
      <selection activeCell="C4" sqref="C4"/>
    </sheetView>
  </sheetViews>
  <sheetFormatPr defaultColWidth="9" defaultRowHeight="14.25"/>
  <cols>
    <col min="1" max="1" width="22.0666666666667" style="89" customWidth="1"/>
    <col min="2" max="2" width="4.81666666666667" customWidth="1"/>
    <col min="3" max="3" width="7.93333333333333" style="80" customWidth="1"/>
    <col min="4" max="4" width="8.06666666666667" style="80" customWidth="1"/>
    <col min="5" max="5" width="6.68333333333333" style="79" customWidth="1"/>
    <col min="6" max="6" width="17.2833333333333" style="80" hidden="1" customWidth="1"/>
    <col min="7" max="7" width="12" style="80" hidden="1" customWidth="1"/>
    <col min="8" max="8" width="22.2833333333333" style="80" hidden="1" customWidth="1"/>
    <col min="9" max="9" width="20.2833333333333" style="80" hidden="1" customWidth="1"/>
    <col min="10" max="10" width="23.7083333333333" style="80" hidden="1" customWidth="1"/>
    <col min="11" max="12" width="23.7083333333333" customWidth="1"/>
    <col min="13" max="15" width="59.85" customWidth="1"/>
    <col min="16" max="19" width="9" customWidth="1"/>
  </cols>
  <sheetData>
    <row r="1" ht="43.5" customHeight="1" spans="1:8">
      <c r="A1" s="5"/>
      <c r="B1" s="5"/>
      <c r="C1" s="61"/>
      <c r="D1" s="61"/>
      <c r="E1" s="61"/>
      <c r="H1" s="103"/>
    </row>
    <row r="2" ht="33.75" customHeight="1" spans="1:8">
      <c r="A2" s="26" t="s">
        <v>17</v>
      </c>
      <c r="B2" s="26" t="s">
        <v>37</v>
      </c>
      <c r="C2" s="58" t="s">
        <v>38</v>
      </c>
      <c r="D2" s="58" t="s">
        <v>39</v>
      </c>
      <c r="E2" s="10" t="s">
        <v>19</v>
      </c>
      <c r="F2" s="80">
        <v>4</v>
      </c>
      <c r="G2" s="103"/>
      <c r="H2" s="80">
        <v>4</v>
      </c>
    </row>
    <row r="3" ht="18" customHeight="1" spans="1:11">
      <c r="A3" s="65" t="s">
        <v>40</v>
      </c>
      <c r="B3" s="26" t="s">
        <v>21</v>
      </c>
      <c r="C3" s="12">
        <v>4007.437048</v>
      </c>
      <c r="D3" s="12">
        <v>15021.903484</v>
      </c>
      <c r="E3" s="13">
        <v>3.4</v>
      </c>
      <c r="F3" s="80">
        <v>2025</v>
      </c>
      <c r="H3" s="80">
        <v>669.0873361618</v>
      </c>
      <c r="I3" s="80">
        <v>450.44</v>
      </c>
      <c r="K3" s="110"/>
    </row>
    <row r="4" ht="18" customHeight="1" spans="1:11">
      <c r="A4" s="65" t="s">
        <v>41</v>
      </c>
      <c r="B4" s="26" t="s">
        <v>21</v>
      </c>
      <c r="C4" s="13" t="s">
        <v>42</v>
      </c>
      <c r="D4" s="13" t="s">
        <v>42</v>
      </c>
      <c r="E4" s="13">
        <v>3.7</v>
      </c>
      <c r="H4" s="80">
        <v>1602.9979242757</v>
      </c>
      <c r="I4" s="80">
        <v>933.34</v>
      </c>
      <c r="K4" s="110"/>
    </row>
    <row r="5" ht="18" customHeight="1" spans="1:11">
      <c r="A5" s="29" t="s">
        <v>43</v>
      </c>
      <c r="B5" s="26" t="s">
        <v>21</v>
      </c>
      <c r="C5" s="13" t="s">
        <v>42</v>
      </c>
      <c r="D5" s="13" t="s">
        <v>42</v>
      </c>
      <c r="E5" s="13">
        <v>-4.2</v>
      </c>
      <c r="G5" s="103"/>
      <c r="H5" s="80">
        <v>5</v>
      </c>
      <c r="I5" s="80">
        <v>4.3</v>
      </c>
      <c r="K5" s="111"/>
    </row>
    <row r="6" ht="18" customHeight="1" spans="1:11">
      <c r="A6" s="29" t="s">
        <v>44</v>
      </c>
      <c r="B6" s="26" t="s">
        <v>21</v>
      </c>
      <c r="C6" s="13" t="s">
        <v>42</v>
      </c>
      <c r="D6" s="13" t="s">
        <v>42</v>
      </c>
      <c r="E6" s="13">
        <v>5.4</v>
      </c>
      <c r="H6" s="80">
        <v>591.0258382803</v>
      </c>
      <c r="I6" s="80">
        <v>395.03</v>
      </c>
      <c r="K6" s="110"/>
    </row>
    <row r="7" ht="18" customHeight="1" spans="1:11">
      <c r="A7" s="29" t="s">
        <v>45</v>
      </c>
      <c r="B7" s="26" t="s">
        <v>21</v>
      </c>
      <c r="C7" s="13" t="s">
        <v>42</v>
      </c>
      <c r="D7" s="13" t="s">
        <v>42</v>
      </c>
      <c r="E7" s="13">
        <v>6.3</v>
      </c>
      <c r="H7" s="80">
        <v>1397.4611599324</v>
      </c>
      <c r="I7" s="80">
        <v>807.1</v>
      </c>
      <c r="K7" s="110"/>
    </row>
    <row r="8" ht="18" customHeight="1" spans="1:11">
      <c r="A8" s="29" t="s">
        <v>46</v>
      </c>
      <c r="B8" s="26" t="s">
        <v>21</v>
      </c>
      <c r="C8" s="13" t="s">
        <v>42</v>
      </c>
      <c r="D8" s="13" t="s">
        <v>42</v>
      </c>
      <c r="E8" s="13" t="s">
        <v>42</v>
      </c>
      <c r="H8" s="80">
        <v>1.3</v>
      </c>
      <c r="I8" s="80">
        <v>0.1</v>
      </c>
      <c r="K8" s="111"/>
    </row>
    <row r="9" ht="18" customHeight="1" spans="1:10">
      <c r="A9" s="29" t="s">
        <v>47</v>
      </c>
      <c r="B9" s="26" t="s">
        <v>21</v>
      </c>
      <c r="C9" s="13" t="s">
        <v>42</v>
      </c>
      <c r="D9" s="13" t="s">
        <v>42</v>
      </c>
      <c r="E9" s="13">
        <v>3.7</v>
      </c>
      <c r="H9" s="109" t="s">
        <v>48</v>
      </c>
      <c r="I9" s="109" t="s">
        <v>49</v>
      </c>
      <c r="J9" s="109" t="s">
        <v>50</v>
      </c>
    </row>
    <row r="10" ht="18" customHeight="1" spans="1:5">
      <c r="A10" s="29" t="s">
        <v>51</v>
      </c>
      <c r="B10" s="26" t="s">
        <v>21</v>
      </c>
      <c r="C10" s="13" t="s">
        <v>42</v>
      </c>
      <c r="D10" s="13" t="s">
        <v>42</v>
      </c>
      <c r="E10" s="13">
        <v>3.8</v>
      </c>
    </row>
    <row r="11" ht="18" customHeight="1" spans="1:5">
      <c r="A11" s="29" t="s">
        <v>52</v>
      </c>
      <c r="B11" s="26" t="s">
        <v>21</v>
      </c>
      <c r="C11" s="13" t="s">
        <v>42</v>
      </c>
      <c r="D11" s="13" t="s">
        <v>42</v>
      </c>
      <c r="E11" s="13">
        <v>31.8</v>
      </c>
    </row>
    <row r="12" ht="18" customHeight="1" spans="1:5">
      <c r="A12" s="29" t="s">
        <v>53</v>
      </c>
      <c r="B12" s="26" t="s">
        <v>21</v>
      </c>
      <c r="C12" s="13" t="s">
        <v>42</v>
      </c>
      <c r="D12" s="13" t="s">
        <v>42</v>
      </c>
      <c r="E12" s="13">
        <v>2.8</v>
      </c>
    </row>
    <row r="13" ht="18" customHeight="1" spans="1:5">
      <c r="A13" s="29" t="s">
        <v>54</v>
      </c>
      <c r="B13" s="26" t="s">
        <v>21</v>
      </c>
      <c r="C13" s="13" t="s">
        <v>42</v>
      </c>
      <c r="D13" s="13" t="s">
        <v>42</v>
      </c>
      <c r="E13" s="13">
        <v>1.1</v>
      </c>
    </row>
    <row r="14" ht="18" customHeight="1" spans="1:5">
      <c r="A14" s="65" t="s">
        <v>55</v>
      </c>
      <c r="B14" s="26" t="s">
        <v>21</v>
      </c>
      <c r="C14" s="12">
        <v>3881.864978</v>
      </c>
      <c r="D14" s="12">
        <v>14653.322176</v>
      </c>
      <c r="E14" s="13">
        <v>3.3</v>
      </c>
    </row>
    <row r="15" ht="18" customHeight="1" spans="1:5">
      <c r="A15" s="29" t="s">
        <v>56</v>
      </c>
      <c r="B15" s="26" t="s">
        <v>21</v>
      </c>
      <c r="C15" s="12">
        <v>1244.70099</v>
      </c>
      <c r="D15" s="12">
        <v>4782.473469</v>
      </c>
      <c r="E15" s="13">
        <v>4.2</v>
      </c>
    </row>
    <row r="16" ht="18" customHeight="1" spans="1:5">
      <c r="A16" s="29" t="s">
        <v>43</v>
      </c>
      <c r="B16" s="26" t="s">
        <v>21</v>
      </c>
      <c r="C16" s="12">
        <v>749.121882</v>
      </c>
      <c r="D16" s="12">
        <v>2743.700168</v>
      </c>
      <c r="E16" s="13">
        <v>2</v>
      </c>
    </row>
    <row r="17" ht="18" customHeight="1" spans="1:5">
      <c r="A17" s="29" t="s">
        <v>44</v>
      </c>
      <c r="B17" s="26" t="s">
        <v>21</v>
      </c>
      <c r="C17" s="12">
        <v>3132.743096</v>
      </c>
      <c r="D17" s="12">
        <v>11909.622008</v>
      </c>
      <c r="E17" s="13">
        <v>3.6</v>
      </c>
    </row>
    <row r="18" ht="18" customHeight="1" spans="1:5">
      <c r="A18" s="29" t="s">
        <v>45</v>
      </c>
      <c r="B18" s="26" t="s">
        <v>21</v>
      </c>
      <c r="C18" s="12">
        <v>1.39351</v>
      </c>
      <c r="D18" s="12">
        <v>7.191789</v>
      </c>
      <c r="E18" s="13">
        <v>15.2</v>
      </c>
    </row>
    <row r="19" ht="18" customHeight="1" spans="1:5">
      <c r="A19" s="29" t="s">
        <v>46</v>
      </c>
      <c r="B19" s="26" t="s">
        <v>21</v>
      </c>
      <c r="C19" s="12" t="s">
        <v>42</v>
      </c>
      <c r="D19" s="12" t="s">
        <v>42</v>
      </c>
      <c r="E19" s="13" t="s">
        <v>42</v>
      </c>
    </row>
    <row r="20" ht="18" customHeight="1" spans="1:5">
      <c r="A20" s="29" t="s">
        <v>47</v>
      </c>
      <c r="B20" s="26" t="s">
        <v>21</v>
      </c>
      <c r="C20" s="12">
        <v>2778.23805</v>
      </c>
      <c r="D20" s="12">
        <v>10210.88892</v>
      </c>
      <c r="E20" s="13">
        <v>3.9</v>
      </c>
    </row>
    <row r="21" ht="18" customHeight="1" spans="1:5">
      <c r="A21" s="29" t="s">
        <v>51</v>
      </c>
      <c r="B21" s="26" t="s">
        <v>21</v>
      </c>
      <c r="C21" s="12">
        <v>1097.810939</v>
      </c>
      <c r="D21" s="12">
        <v>4415.781127</v>
      </c>
      <c r="E21" s="13">
        <v>1.9</v>
      </c>
    </row>
    <row r="22" ht="18" customHeight="1" spans="1:5">
      <c r="A22" s="29" t="s">
        <v>52</v>
      </c>
      <c r="B22" s="26" t="s">
        <v>21</v>
      </c>
      <c r="C22" s="12">
        <v>4.422479</v>
      </c>
      <c r="D22" s="12">
        <v>19.46034</v>
      </c>
      <c r="E22" s="13">
        <v>39.2</v>
      </c>
    </row>
    <row r="23" ht="18" customHeight="1" spans="1:5">
      <c r="A23" s="29" t="s">
        <v>53</v>
      </c>
      <c r="B23" s="26" t="s">
        <v>21</v>
      </c>
      <c r="C23" s="12">
        <v>417.338621</v>
      </c>
      <c r="D23" s="12">
        <v>1702.385267</v>
      </c>
      <c r="E23" s="13">
        <v>2.1</v>
      </c>
    </row>
    <row r="24" ht="18" customHeight="1" spans="1:5">
      <c r="A24" s="29" t="s">
        <v>54</v>
      </c>
      <c r="B24" s="26" t="s">
        <v>21</v>
      </c>
      <c r="C24" s="12">
        <v>2504.922691</v>
      </c>
      <c r="D24" s="12">
        <v>9885.863714</v>
      </c>
      <c r="E24" s="13">
        <v>0.1</v>
      </c>
    </row>
    <row r="25" ht="32.25" customHeight="1" spans="1:5">
      <c r="A25" s="29"/>
      <c r="B25" s="26"/>
      <c r="C25" s="56" t="str">
        <f>IF(OR(F2=1,F2=2),_xlfn.CONCAT(F3-1)&amp;CHAR(10)&amp;"年12月",IF(OR(F2=3,F2=4,F2=5),_xlfn.CONCAT(F3)&amp;CHAR(10)&amp;"年3月",IF(OR(F2=6,F2=7,F2=8),_xlfn.CONCAT(F3)&amp;CHAR(10)&amp;"年6月",IF(OR(F2=9,F2=10,F2=11),_xlfn.CONCAT(F3)&amp;CHAR(10)&amp;"年9月",_xlfn.CONCAT(F3)&amp;CHAR(10)&amp;"年12月"))))</f>
        <v>2025
年3月</v>
      </c>
      <c r="D25" s="58" t="str">
        <f>IF(OR(F2=1,F2=2),_xlfn.CONCAT(F3-1)&amp;"年"&amp;CHAR(10)&amp;"1-12月累计",IF(OR(F2=3,F2=4,F2=5),_xlfn.CONCAT(F3)&amp;"年"&amp;CHAR(10)&amp;"1-3月累计",IF(OR(F2=6,F2=7,F2=8),_xlfn.CONCAT(F3)&amp;"年"&amp;CHAR(10)&amp;"1-6月累计",IF(OR(F2=9,F2=10,F2=11),_xlfn.CONCAT(F3)&amp;"年"&amp;CHAR(10)&amp;"1-9月累计",_xlfn.CONCAT(F3)&amp;"年"&amp;CHAR(10)&amp;"1-12月累计"))))</f>
        <v>2025年
1-3月累计</v>
      </c>
      <c r="E25" s="10" t="s">
        <v>19</v>
      </c>
    </row>
    <row r="26" customHeight="1" spans="1:5">
      <c r="A26" s="65" t="s">
        <v>57</v>
      </c>
      <c r="B26" s="26" t="s">
        <v>21</v>
      </c>
      <c r="C26" s="13" t="s">
        <v>42</v>
      </c>
      <c r="D26" s="13" t="s">
        <v>42</v>
      </c>
      <c r="E26" s="33">
        <v>5</v>
      </c>
    </row>
    <row r="27" customHeight="1" spans="1:5">
      <c r="A27" s="65" t="s">
        <v>58</v>
      </c>
      <c r="B27" s="26" t="s">
        <v>21</v>
      </c>
      <c r="C27" s="13" t="s">
        <v>42</v>
      </c>
      <c r="D27" s="13" t="s">
        <v>42</v>
      </c>
      <c r="E27" s="33">
        <v>1.3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view="pageBreakPreview" zoomScaleNormal="100" workbookViewId="0">
      <selection activeCell="M9" sqref="M9"/>
    </sheetView>
  </sheetViews>
  <sheetFormatPr defaultColWidth="9" defaultRowHeight="14.25"/>
  <cols>
    <col min="1" max="1" width="15.4333333333333" style="89" customWidth="1"/>
    <col min="2" max="2" width="7.93333333333333" customWidth="1"/>
    <col min="3" max="3" width="11.5666666666667" style="78" customWidth="1"/>
    <col min="4" max="4" width="11.5666666666667" style="79" customWidth="1"/>
    <col min="5" max="5" width="15.85" style="80" hidden="1" customWidth="1"/>
    <col min="6" max="6" width="13.425" style="90" hidden="1" customWidth="1"/>
    <col min="7" max="7" width="12.85" style="80" hidden="1" customWidth="1"/>
    <col min="8" max="8" width="10.7083333333333" customWidth="1"/>
    <col min="9" max="9" width="14.7083333333333" customWidth="1"/>
    <col min="10" max="11" width="10.7083333333333" customWidth="1"/>
  </cols>
  <sheetData>
    <row r="1" ht="43.5" customHeight="1" spans="1:8">
      <c r="A1" s="5"/>
      <c r="B1" s="5"/>
      <c r="C1" s="42"/>
      <c r="D1" s="43"/>
      <c r="F1" s="91">
        <f>G1/F2*100</f>
        <v>1.22018857459789</v>
      </c>
      <c r="G1" s="80">
        <f>F3-G3</f>
        <v>176</v>
      </c>
      <c r="H1" s="92"/>
    </row>
    <row r="2" ht="33.75" customHeight="1" spans="1:8">
      <c r="A2" s="29" t="s">
        <v>17</v>
      </c>
      <c r="B2" s="26" t="s">
        <v>18</v>
      </c>
      <c r="C2" s="47" t="s">
        <v>39</v>
      </c>
      <c r="D2" s="10" t="s">
        <v>19</v>
      </c>
      <c r="E2" s="87"/>
      <c r="F2" s="93">
        <v>14424</v>
      </c>
      <c r="G2" s="93" t="s">
        <v>59</v>
      </c>
      <c r="H2" s="94"/>
    </row>
    <row r="3" ht="30" customHeight="1" spans="1:8">
      <c r="A3" s="29" t="s">
        <v>60</v>
      </c>
      <c r="B3" s="26" t="s">
        <v>61</v>
      </c>
      <c r="C3" s="13">
        <f>F3/F2*100</f>
        <v>39.4758735440932</v>
      </c>
      <c r="D3" s="13" t="str">
        <f>_xlfn.CONCAT(TEXT(F1,"0.0")&amp;"个百分点")</f>
        <v>1.2个百分点</v>
      </c>
      <c r="E3" s="87"/>
      <c r="F3" s="93">
        <v>5694</v>
      </c>
      <c r="G3" s="93" t="s">
        <v>62</v>
      </c>
      <c r="H3" s="94"/>
    </row>
    <row r="4" ht="30" customHeight="1" spans="1:13">
      <c r="A4" s="29" t="s">
        <v>63</v>
      </c>
      <c r="B4" s="26" t="s">
        <v>21</v>
      </c>
      <c r="C4" s="32" t="s">
        <v>64</v>
      </c>
      <c r="D4" s="13" t="str">
        <f t="shared" ref="D4:D9" si="0">_xlfn.CONCAT(TEXT(E4,"0.0"))</f>
        <v>4.6</v>
      </c>
      <c r="E4" s="95" t="s">
        <v>65</v>
      </c>
      <c r="H4" s="94"/>
      <c r="I4" s="107"/>
      <c r="J4" s="89"/>
      <c r="K4" s="89"/>
      <c r="L4" s="89"/>
      <c r="M4" s="89"/>
    </row>
    <row r="5" ht="30" customHeight="1" spans="1:9">
      <c r="A5" s="29" t="s">
        <v>66</v>
      </c>
      <c r="B5" s="26" t="s">
        <v>21</v>
      </c>
      <c r="C5" s="32" t="s">
        <v>67</v>
      </c>
      <c r="D5" s="13" t="str">
        <f t="shared" si="0"/>
        <v>5.7</v>
      </c>
      <c r="E5" s="95" t="s">
        <v>68</v>
      </c>
      <c r="H5" s="94"/>
      <c r="I5" s="107"/>
    </row>
    <row r="6" ht="30" customHeight="1" spans="1:9">
      <c r="A6" s="29" t="s">
        <v>69</v>
      </c>
      <c r="B6" s="26" t="s">
        <v>21</v>
      </c>
      <c r="C6" s="32" t="s">
        <v>70</v>
      </c>
      <c r="D6" s="13" t="str">
        <f t="shared" si="0"/>
        <v>-4.3</v>
      </c>
      <c r="E6" s="95" t="s">
        <v>71</v>
      </c>
      <c r="H6" s="94"/>
      <c r="I6" s="107"/>
    </row>
    <row r="7" ht="30" customHeight="1" spans="1:9">
      <c r="A7" s="29" t="s">
        <v>72</v>
      </c>
      <c r="B7" s="26" t="s">
        <v>21</v>
      </c>
      <c r="C7" s="32" t="s">
        <v>73</v>
      </c>
      <c r="D7" s="13" t="str">
        <f t="shared" si="0"/>
        <v>-5.9</v>
      </c>
      <c r="E7" s="95" t="s">
        <v>74</v>
      </c>
      <c r="H7" s="94"/>
      <c r="I7" s="107"/>
    </row>
    <row r="8" ht="30" customHeight="1" spans="1:11">
      <c r="A8" s="29" t="s">
        <v>75</v>
      </c>
      <c r="B8" s="26" t="s">
        <v>21</v>
      </c>
      <c r="C8" s="12">
        <v>3090.6</v>
      </c>
      <c r="D8" s="13" t="str">
        <f t="shared" si="0"/>
        <v>-3.2</v>
      </c>
      <c r="E8" s="96" t="s">
        <v>76</v>
      </c>
      <c r="H8" s="94"/>
      <c r="I8" s="107"/>
      <c r="J8" s="108"/>
      <c r="K8" s="108"/>
    </row>
    <row r="9" ht="30" customHeight="1" spans="1:11">
      <c r="A9" s="29" t="s">
        <v>77</v>
      </c>
      <c r="B9" s="26" t="s">
        <v>21</v>
      </c>
      <c r="C9" s="32" t="s">
        <v>78</v>
      </c>
      <c r="D9" s="13" t="str">
        <f t="shared" si="0"/>
        <v>7.1</v>
      </c>
      <c r="E9" s="95" t="s">
        <v>79</v>
      </c>
      <c r="H9" s="94"/>
      <c r="I9" s="107"/>
      <c r="J9" s="107"/>
      <c r="K9" s="107"/>
    </row>
    <row r="10" ht="30" customHeight="1" spans="1:9">
      <c r="A10" s="29" t="s">
        <v>80</v>
      </c>
      <c r="B10" s="26" t="s">
        <v>61</v>
      </c>
      <c r="C10" s="32" t="s">
        <v>81</v>
      </c>
      <c r="D10" s="13" t="str">
        <f t="shared" ref="D10:D15" si="1">_xlfn.CONCAT(TEXT(E10,"0.0")&amp;"个百分点")</f>
        <v>-0.9个百分点</v>
      </c>
      <c r="E10" s="97" t="s">
        <v>82</v>
      </c>
      <c r="F10" s="98"/>
      <c r="H10" s="94"/>
      <c r="I10" s="107"/>
    </row>
    <row r="11" ht="30" customHeight="1" spans="1:9">
      <c r="A11" s="29" t="s">
        <v>83</v>
      </c>
      <c r="B11" s="26" t="s">
        <v>61</v>
      </c>
      <c r="C11" s="32" t="s">
        <v>84</v>
      </c>
      <c r="D11" s="13" t="str">
        <f t="shared" si="1"/>
        <v>-0.7个百分点</v>
      </c>
      <c r="E11" s="97" t="s">
        <v>85</v>
      </c>
      <c r="F11" s="98"/>
      <c r="H11" s="94"/>
      <c r="I11" s="107"/>
    </row>
    <row r="12" ht="30" customHeight="1" spans="1:8">
      <c r="A12" s="29" t="s">
        <v>86</v>
      </c>
      <c r="B12" s="26" t="s">
        <v>87</v>
      </c>
      <c r="C12" s="32" t="s">
        <v>88</v>
      </c>
      <c r="D12" s="13" t="str">
        <f t="shared" si="1"/>
        <v>0.0个百分点</v>
      </c>
      <c r="E12" s="97" t="s">
        <v>89</v>
      </c>
      <c r="F12" s="99"/>
      <c r="H12" s="94"/>
    </row>
    <row r="13" ht="30" customHeight="1" spans="1:8">
      <c r="A13" s="29" t="s">
        <v>90</v>
      </c>
      <c r="B13" s="26" t="s">
        <v>61</v>
      </c>
      <c r="C13" s="32" t="s">
        <v>91</v>
      </c>
      <c r="D13" s="13" t="str">
        <f t="shared" si="1"/>
        <v>-0.5个百分点</v>
      </c>
      <c r="E13" s="97" t="s">
        <v>92</v>
      </c>
      <c r="F13" s="99"/>
      <c r="H13" s="94"/>
    </row>
    <row r="14" ht="30" customHeight="1" spans="1:8">
      <c r="A14" s="29" t="s">
        <v>93</v>
      </c>
      <c r="B14" s="26" t="s">
        <v>94</v>
      </c>
      <c r="C14" s="32" t="s">
        <v>95</v>
      </c>
      <c r="D14" s="13" t="str">
        <f>_xlfn.CONCAT(TEXT(E14,"0.0"))</f>
        <v>2.8</v>
      </c>
      <c r="E14" s="95" t="s">
        <v>96</v>
      </c>
      <c r="H14" s="94"/>
    </row>
    <row r="15" ht="30" customHeight="1" spans="1:8">
      <c r="A15" s="29" t="s">
        <v>97</v>
      </c>
      <c r="B15" s="26" t="s">
        <v>61</v>
      </c>
      <c r="C15" s="33">
        <v>97.5</v>
      </c>
      <c r="D15" s="13" t="str">
        <f t="shared" si="1"/>
        <v>-0.2个百分点</v>
      </c>
      <c r="E15" s="100">
        <v>-0.2</v>
      </c>
      <c r="F15" s="101"/>
      <c r="H15" s="94"/>
    </row>
    <row r="16" ht="15.75" spans="8:9">
      <c r="H16" s="94"/>
      <c r="I16" s="107"/>
    </row>
    <row r="19" spans="6:7">
      <c r="F19" s="102"/>
      <c r="G19" s="103"/>
    </row>
    <row r="20" spans="6:7">
      <c r="F20" s="102"/>
      <c r="G20" s="103"/>
    </row>
    <row r="21" spans="6:7">
      <c r="F21" s="104"/>
      <c r="G21" s="105"/>
    </row>
    <row r="22" spans="6:7">
      <c r="F22" s="104"/>
      <c r="G22" s="105"/>
    </row>
    <row r="23" spans="6:7">
      <c r="F23" s="104"/>
      <c r="G23" s="105"/>
    </row>
    <row r="47" spans="7:7">
      <c r="G47" s="106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  <ignoredErrors>
    <ignoredError sqref="D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view="pageBreakPreview" zoomScaleNormal="100" workbookViewId="0">
      <selection activeCell="C3" sqref="C3"/>
    </sheetView>
  </sheetViews>
  <sheetFormatPr defaultColWidth="9" defaultRowHeight="14.25" outlineLevelCol="6"/>
  <cols>
    <col min="1" max="1" width="23.5666666666667" customWidth="1"/>
    <col min="2" max="2" width="7.81666666666667" customWidth="1"/>
    <col min="3" max="3" width="7.68333333333333" style="78" customWidth="1"/>
    <col min="4" max="4" width="8.18333333333333" style="79" customWidth="1"/>
    <col min="5" max="5" width="9" style="80" hidden="1" customWidth="1"/>
    <col min="6" max="6" width="30.7083333333333" style="80" hidden="1" customWidth="1"/>
    <col min="7" max="7" width="6.70833333333333" customWidth="1"/>
    <col min="8" max="9" width="9" customWidth="1"/>
  </cols>
  <sheetData>
    <row r="1" ht="43.5" customHeight="1" spans="1:7">
      <c r="A1" s="5"/>
      <c r="B1" s="5"/>
      <c r="C1" s="42"/>
      <c r="D1" s="43"/>
      <c r="G1" s="86"/>
    </row>
    <row r="2" ht="33.75" customHeight="1" spans="1:5">
      <c r="A2" s="26" t="s">
        <v>17</v>
      </c>
      <c r="B2" s="26" t="s">
        <v>18</v>
      </c>
      <c r="C2" s="47" t="s">
        <v>39</v>
      </c>
      <c r="D2" s="10" t="s">
        <v>19</v>
      </c>
      <c r="E2" s="87"/>
    </row>
    <row r="3" ht="26.25" customHeight="1" spans="1:7">
      <c r="A3" s="65" t="s">
        <v>98</v>
      </c>
      <c r="B3" s="26" t="s">
        <v>21</v>
      </c>
      <c r="C3" s="13" t="s">
        <v>42</v>
      </c>
      <c r="D3" s="13">
        <v>-8.48703082121819</v>
      </c>
      <c r="E3" s="87"/>
      <c r="F3" s="87">
        <v>22635441</v>
      </c>
      <c r="G3" s="88"/>
    </row>
    <row r="4" ht="26.25" customHeight="1" spans="1:7">
      <c r="A4" s="29" t="s">
        <v>99</v>
      </c>
      <c r="B4" s="26" t="s">
        <v>21</v>
      </c>
      <c r="C4" s="13" t="s">
        <v>42</v>
      </c>
      <c r="D4" s="13">
        <v>-6.34654814887208</v>
      </c>
      <c r="E4" s="87"/>
      <c r="F4" s="87">
        <v>8126266</v>
      </c>
      <c r="G4" s="88"/>
    </row>
    <row r="5" ht="26.25" customHeight="1" spans="1:7">
      <c r="A5" s="29" t="s">
        <v>100</v>
      </c>
      <c r="B5" s="26" t="s">
        <v>21</v>
      </c>
      <c r="C5" s="13" t="s">
        <v>42</v>
      </c>
      <c r="D5" s="13">
        <v>-9.64366191780057</v>
      </c>
      <c r="E5" s="87"/>
      <c r="F5" s="87">
        <v>14509175</v>
      </c>
      <c r="G5" s="88"/>
    </row>
    <row r="6" ht="26.25" customHeight="1" spans="1:7">
      <c r="A6" s="29" t="s">
        <v>101</v>
      </c>
      <c r="B6" s="26" t="s">
        <v>21</v>
      </c>
      <c r="C6" s="13" t="s">
        <v>42</v>
      </c>
      <c r="D6" s="13">
        <v>97.5286041189931</v>
      </c>
      <c r="E6" s="87"/>
      <c r="F6" s="87">
        <v>4316</v>
      </c>
      <c r="G6" s="88"/>
    </row>
    <row r="7" ht="26.25" customHeight="1" spans="1:7">
      <c r="A7" s="29" t="s">
        <v>102</v>
      </c>
      <c r="B7" s="26" t="s">
        <v>21</v>
      </c>
      <c r="C7" s="13" t="s">
        <v>42</v>
      </c>
      <c r="D7" s="13">
        <v>-18.22872605844</v>
      </c>
      <c r="E7" s="87"/>
      <c r="F7" s="87">
        <v>6089582</v>
      </c>
      <c r="G7" s="88"/>
    </row>
    <row r="8" ht="26.25" customHeight="1" spans="1:7">
      <c r="A8" s="29" t="s">
        <v>103</v>
      </c>
      <c r="B8" s="26" t="s">
        <v>21</v>
      </c>
      <c r="C8" s="13" t="s">
        <v>42</v>
      </c>
      <c r="D8" s="13">
        <v>-4.3034053470778</v>
      </c>
      <c r="E8" s="87"/>
      <c r="F8" s="87">
        <v>16541543</v>
      </c>
      <c r="G8" s="88"/>
    </row>
    <row r="9" ht="26.25" customHeight="1" spans="1:7">
      <c r="A9" s="29" t="s">
        <v>104</v>
      </c>
      <c r="B9" s="26" t="s">
        <v>21</v>
      </c>
      <c r="C9" s="13" t="s">
        <v>42</v>
      </c>
      <c r="D9" s="13">
        <v>-14.1748231420336</v>
      </c>
      <c r="E9" s="87"/>
      <c r="F9" s="87">
        <v>9734301</v>
      </c>
      <c r="G9" s="88"/>
    </row>
    <row r="10" ht="26.25" customHeight="1" spans="1:7">
      <c r="A10" s="29" t="s">
        <v>105</v>
      </c>
      <c r="B10" s="26" t="s">
        <v>21</v>
      </c>
      <c r="C10" s="13" t="s">
        <v>42</v>
      </c>
      <c r="D10" s="13">
        <v>-11.793027804804</v>
      </c>
      <c r="E10" s="87"/>
      <c r="F10" s="87">
        <v>7974436</v>
      </c>
      <c r="G10" s="88"/>
    </row>
    <row r="11" ht="26.25" customHeight="1" spans="1:7">
      <c r="A11" s="29" t="s">
        <v>106</v>
      </c>
      <c r="B11" s="26" t="s">
        <v>21</v>
      </c>
      <c r="C11" s="13" t="s">
        <v>42</v>
      </c>
      <c r="D11" s="13">
        <v>-19.4766499690528</v>
      </c>
      <c r="E11" s="87"/>
      <c r="F11" s="87">
        <v>5997516</v>
      </c>
      <c r="G11" s="88"/>
    </row>
    <row r="12" ht="26.25" customHeight="1" spans="1:7">
      <c r="A12" s="81" t="s">
        <v>107</v>
      </c>
      <c r="B12" s="26" t="s">
        <v>21</v>
      </c>
      <c r="C12" s="13" t="s">
        <v>42</v>
      </c>
      <c r="D12" s="13">
        <v>45.0784937151304</v>
      </c>
      <c r="E12" s="87"/>
      <c r="F12" s="87">
        <v>2673447</v>
      </c>
      <c r="G12" s="88"/>
    </row>
    <row r="13" ht="26.25" customHeight="1" spans="1:7">
      <c r="A13" s="82" t="s">
        <v>108</v>
      </c>
      <c r="B13" s="26" t="s">
        <v>21</v>
      </c>
      <c r="C13" s="13" t="s">
        <v>42</v>
      </c>
      <c r="D13" s="13">
        <v>16.281384377302</v>
      </c>
      <c r="E13" s="87"/>
      <c r="F13" s="87">
        <v>2661446</v>
      </c>
      <c r="G13" s="88"/>
    </row>
    <row r="14" ht="26.25" customHeight="1" spans="1:7">
      <c r="A14" s="82" t="s">
        <v>109</v>
      </c>
      <c r="B14" s="26" t="s">
        <v>21</v>
      </c>
      <c r="C14" s="13" t="s">
        <v>42</v>
      </c>
      <c r="D14" s="13">
        <v>-45.9491057058699</v>
      </c>
      <c r="E14" s="87"/>
      <c r="F14" s="87">
        <v>35599</v>
      </c>
      <c r="G14" s="88"/>
    </row>
    <row r="15" ht="26.25" customHeight="1" spans="1:7">
      <c r="A15" s="82" t="s">
        <v>110</v>
      </c>
      <c r="B15" s="26" t="s">
        <v>21</v>
      </c>
      <c r="C15" s="13" t="s">
        <v>42</v>
      </c>
      <c r="D15" s="13">
        <v>57.7944404514462</v>
      </c>
      <c r="E15" s="87"/>
      <c r="F15" s="87">
        <v>81231</v>
      </c>
      <c r="G15" s="88"/>
    </row>
    <row r="16" ht="26.25" customHeight="1" spans="1:7">
      <c r="A16" s="82" t="s">
        <v>111</v>
      </c>
      <c r="B16" s="26" t="s">
        <v>21</v>
      </c>
      <c r="C16" s="13" t="s">
        <v>42</v>
      </c>
      <c r="D16" s="13">
        <v>-5.4568633291057</v>
      </c>
      <c r="E16" s="87"/>
      <c r="F16" s="87">
        <v>8960911</v>
      </c>
      <c r="G16" s="88"/>
    </row>
    <row r="17" ht="26.25" customHeight="1" spans="1:7">
      <c r="A17" s="65" t="s">
        <v>112</v>
      </c>
      <c r="B17" s="26" t="s">
        <v>113</v>
      </c>
      <c r="C17" s="32">
        <v>8803.2371</v>
      </c>
      <c r="D17" s="13">
        <v>-10.1911964973082</v>
      </c>
      <c r="E17" s="87"/>
      <c r="G17" s="88"/>
    </row>
    <row r="18" ht="26.25" customHeight="1" spans="1:7">
      <c r="A18" s="82" t="s">
        <v>114</v>
      </c>
      <c r="B18" s="26" t="s">
        <v>113</v>
      </c>
      <c r="C18" s="32">
        <v>4812.5571</v>
      </c>
      <c r="D18" s="13">
        <v>-8.78768876412603</v>
      </c>
      <c r="E18" s="87"/>
      <c r="G18" s="88"/>
    </row>
    <row r="19" ht="26.25" customHeight="1" spans="1:7">
      <c r="A19" s="65" t="s">
        <v>115</v>
      </c>
      <c r="B19" s="26" t="s">
        <v>113</v>
      </c>
      <c r="C19" s="32">
        <v>133.717</v>
      </c>
      <c r="D19" s="13">
        <v>-15.3112596371071</v>
      </c>
      <c r="E19" s="87"/>
      <c r="G19" s="88"/>
    </row>
    <row r="20" ht="26.25" customHeight="1" spans="1:7">
      <c r="A20" s="82" t="s">
        <v>114</v>
      </c>
      <c r="B20" s="26" t="s">
        <v>113</v>
      </c>
      <c r="C20" s="32">
        <v>83.2874</v>
      </c>
      <c r="D20" s="13">
        <v>-19.6709579602403</v>
      </c>
      <c r="E20" s="87"/>
      <c r="G20" s="88"/>
    </row>
    <row r="21" ht="26.25" customHeight="1" spans="1:7">
      <c r="A21" s="65" t="s">
        <v>116</v>
      </c>
      <c r="B21" s="26" t="s">
        <v>113</v>
      </c>
      <c r="C21" s="32">
        <v>207.1386</v>
      </c>
      <c r="D21" s="13">
        <v>14.3053121371717</v>
      </c>
      <c r="E21" s="87"/>
      <c r="G21" s="88"/>
    </row>
    <row r="22" ht="17.25" customHeight="1" spans="1:7">
      <c r="A22" s="83"/>
      <c r="B22" s="83"/>
      <c r="C22" s="84"/>
      <c r="D22" s="85"/>
      <c r="G22" s="88"/>
    </row>
    <row r="23" ht="15.75" spans="7:7">
      <c r="G23" s="88"/>
    </row>
    <row r="24" ht="15.75" spans="7:7">
      <c r="G24" s="88"/>
    </row>
    <row r="25" ht="15.75" spans="7:7">
      <c r="G25" s="88"/>
    </row>
    <row r="26" ht="15.75" spans="7:7">
      <c r="G26" s="88"/>
    </row>
    <row r="27" ht="15.75" spans="7:7">
      <c r="G27" s="88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view="pageBreakPreview" zoomScaleNormal="100" workbookViewId="0">
      <selection activeCell="G1" sqref="G1"/>
    </sheetView>
  </sheetViews>
  <sheetFormatPr defaultColWidth="9" defaultRowHeight="10.5" outlineLevelCol="4"/>
  <cols>
    <col min="1" max="1" width="12.8166666666667" style="1" customWidth="1"/>
    <col min="2" max="2" width="7.56666666666667" style="1" customWidth="1"/>
    <col min="3" max="4" width="8.93333333333333" style="39" customWidth="1"/>
    <col min="5" max="5" width="8.93333333333333" style="40" customWidth="1"/>
    <col min="6" max="6" width="7" style="1" customWidth="1"/>
    <col min="7" max="7" width="25.7083333333333" style="1" customWidth="1"/>
    <col min="8" max="8" width="18.7083333333333" style="1" customWidth="1"/>
    <col min="9" max="10" width="10.7083333333333" style="1" customWidth="1"/>
    <col min="11" max="11" width="12.7083333333333" style="1" customWidth="1"/>
    <col min="12" max="12" width="13.7083333333333" style="1" customWidth="1"/>
    <col min="13" max="16384" width="9" style="1"/>
  </cols>
  <sheetData>
    <row r="1" ht="43.5" customHeight="1" spans="1:5">
      <c r="A1" s="5"/>
      <c r="B1" s="5"/>
      <c r="C1" s="42"/>
      <c r="D1" s="42"/>
      <c r="E1" s="43"/>
    </row>
    <row r="2" ht="33.75" customHeight="1" spans="1:5">
      <c r="A2" s="26" t="s">
        <v>17</v>
      </c>
      <c r="B2" s="26" t="s">
        <v>18</v>
      </c>
      <c r="C2" s="9" t="s">
        <v>38</v>
      </c>
      <c r="D2" s="47" t="s">
        <v>39</v>
      </c>
      <c r="E2" s="10" t="s">
        <v>19</v>
      </c>
    </row>
    <row r="3" ht="24" customHeight="1" spans="1:5">
      <c r="A3" s="65" t="s">
        <v>117</v>
      </c>
      <c r="B3" s="26" t="s">
        <v>118</v>
      </c>
      <c r="C3" s="12">
        <v>3047.07</v>
      </c>
      <c r="D3" s="12">
        <v>10914.15</v>
      </c>
      <c r="E3" s="77">
        <v>-8.6067111261468</v>
      </c>
    </row>
    <row r="4" ht="24" customHeight="1" spans="1:5">
      <c r="A4" s="29" t="s">
        <v>119</v>
      </c>
      <c r="B4" s="26" t="s">
        <v>118</v>
      </c>
      <c r="C4" s="12">
        <v>25.12</v>
      </c>
      <c r="D4" s="12">
        <v>99.53</v>
      </c>
      <c r="E4" s="77">
        <v>-18.8966753585398</v>
      </c>
    </row>
    <row r="5" ht="24" customHeight="1" spans="1:5">
      <c r="A5" s="29" t="s">
        <v>120</v>
      </c>
      <c r="B5" s="26" t="s">
        <v>118</v>
      </c>
      <c r="C5" s="12">
        <v>2236.75</v>
      </c>
      <c r="D5" s="12">
        <v>7884.42</v>
      </c>
      <c r="E5" s="77">
        <v>-7.12432944369449</v>
      </c>
    </row>
    <row r="6" ht="24" customHeight="1" spans="1:5">
      <c r="A6" s="29" t="s">
        <v>121</v>
      </c>
      <c r="B6" s="26" t="s">
        <v>118</v>
      </c>
      <c r="C6" s="12">
        <v>768.5</v>
      </c>
      <c r="D6" s="12">
        <v>2861.34</v>
      </c>
      <c r="E6" s="77">
        <v>-12.7068047653187</v>
      </c>
    </row>
    <row r="7" ht="24" customHeight="1" spans="1:5">
      <c r="A7" s="29" t="s">
        <v>122</v>
      </c>
      <c r="B7" s="26" t="s">
        <v>118</v>
      </c>
      <c r="C7" s="12">
        <v>16.7</v>
      </c>
      <c r="D7" s="12">
        <v>68.86</v>
      </c>
      <c r="E7" s="77">
        <v>31.9915660341192</v>
      </c>
    </row>
    <row r="8" ht="24" customHeight="1" spans="1:5">
      <c r="A8" s="65" t="s">
        <v>123</v>
      </c>
      <c r="B8" s="26" t="s">
        <v>124</v>
      </c>
      <c r="C8" s="32">
        <v>203.66</v>
      </c>
      <c r="D8" s="32">
        <v>778.47</v>
      </c>
      <c r="E8" s="77">
        <v>-1.61640927128884</v>
      </c>
    </row>
    <row r="9" ht="24" customHeight="1" spans="1:5">
      <c r="A9" s="65" t="s">
        <v>125</v>
      </c>
      <c r="B9" s="26" t="s">
        <v>126</v>
      </c>
      <c r="C9" s="32">
        <v>2046.68</v>
      </c>
      <c r="D9" s="32">
        <v>7960.3</v>
      </c>
      <c r="E9" s="77">
        <v>10.3173305320809</v>
      </c>
    </row>
    <row r="10" ht="24" customHeight="1" spans="1:5">
      <c r="A10" s="29" t="s">
        <v>119</v>
      </c>
      <c r="B10" s="26" t="s">
        <v>126</v>
      </c>
      <c r="C10" s="32">
        <v>969.62</v>
      </c>
      <c r="D10" s="32">
        <v>3696.16</v>
      </c>
      <c r="E10" s="77">
        <v>5.62690397398307</v>
      </c>
    </row>
    <row r="11" ht="24" customHeight="1" spans="1:5">
      <c r="A11" s="29" t="s">
        <v>120</v>
      </c>
      <c r="B11" s="26" t="s">
        <v>126</v>
      </c>
      <c r="C11" s="32">
        <v>505.91</v>
      </c>
      <c r="D11" s="32">
        <v>1910.84</v>
      </c>
      <c r="E11" s="77">
        <v>14.5196185955639</v>
      </c>
    </row>
    <row r="12" ht="24" customHeight="1" spans="1:5">
      <c r="A12" s="29" t="s">
        <v>121</v>
      </c>
      <c r="B12" s="26" t="s">
        <v>126</v>
      </c>
      <c r="C12" s="32">
        <v>27.54</v>
      </c>
      <c r="D12" s="32">
        <v>115.75</v>
      </c>
      <c r="E12" s="77">
        <v>-26.0052419612606</v>
      </c>
    </row>
    <row r="13" ht="24" customHeight="1" spans="1:5">
      <c r="A13" s="29" t="s">
        <v>122</v>
      </c>
      <c r="B13" s="26" t="s">
        <v>126</v>
      </c>
      <c r="C13" s="32">
        <v>543.61</v>
      </c>
      <c r="D13" s="32">
        <v>2237.55</v>
      </c>
      <c r="E13" s="77">
        <v>18.2912516652922</v>
      </c>
    </row>
    <row r="14" ht="24" customHeight="1" spans="1:5">
      <c r="A14" s="65" t="s">
        <v>127</v>
      </c>
      <c r="B14" s="26" t="s">
        <v>128</v>
      </c>
      <c r="C14" s="32">
        <v>104.48</v>
      </c>
      <c r="D14" s="32">
        <v>428.77</v>
      </c>
      <c r="E14" s="77">
        <v>11.8073483011291</v>
      </c>
    </row>
    <row r="15" ht="24" customHeight="1" spans="1:5">
      <c r="A15" s="65" t="s">
        <v>129</v>
      </c>
      <c r="B15" s="26" t="s">
        <v>126</v>
      </c>
      <c r="C15" s="12">
        <v>40249.54</v>
      </c>
      <c r="D15" s="12">
        <v>149419.22</v>
      </c>
      <c r="E15" s="77">
        <v>3.53537526780443</v>
      </c>
    </row>
    <row r="16" ht="24" customHeight="1" spans="1:5">
      <c r="A16" s="29" t="s">
        <v>130</v>
      </c>
      <c r="B16" s="26" t="s">
        <v>126</v>
      </c>
      <c r="C16" s="12">
        <v>27416.61</v>
      </c>
      <c r="D16" s="12">
        <v>101810.46</v>
      </c>
      <c r="E16" s="77">
        <v>7.36416111701246</v>
      </c>
    </row>
    <row r="17" ht="24" customHeight="1" spans="1:5">
      <c r="A17" s="65" t="s">
        <v>131</v>
      </c>
      <c r="B17" s="26" t="s">
        <v>118</v>
      </c>
      <c r="C17" s="12">
        <v>16.72</v>
      </c>
      <c r="D17" s="12">
        <v>62.67</v>
      </c>
      <c r="E17" s="77">
        <v>14.3195913900036</v>
      </c>
    </row>
    <row r="18" ht="24" customHeight="1" spans="1:5">
      <c r="A18" s="65" t="s">
        <v>132</v>
      </c>
      <c r="B18" s="26" t="s">
        <v>126</v>
      </c>
      <c r="C18" s="12">
        <v>532.02</v>
      </c>
      <c r="D18" s="12">
        <v>2187.24</v>
      </c>
      <c r="E18" s="77">
        <v>10.0254534845116</v>
      </c>
    </row>
    <row r="19" ht="24" customHeight="1" spans="1:5">
      <c r="A19" s="65" t="s">
        <v>133</v>
      </c>
      <c r="B19" s="26" t="s">
        <v>118</v>
      </c>
      <c r="C19" s="12">
        <v>2886.67</v>
      </c>
      <c r="D19" s="12">
        <v>10518.87</v>
      </c>
      <c r="E19" s="77">
        <v>7.86526877949438</v>
      </c>
    </row>
    <row r="20" ht="24" customHeight="1" spans="1:5">
      <c r="A20" s="65" t="s">
        <v>134</v>
      </c>
      <c r="B20" s="26" t="s">
        <v>135</v>
      </c>
      <c r="C20" s="12">
        <v>294.42</v>
      </c>
      <c r="D20" s="12">
        <v>1133.95</v>
      </c>
      <c r="E20" s="77">
        <v>16.5320425864266</v>
      </c>
    </row>
    <row r="21" ht="21" customHeight="1" spans="1:1">
      <c r="A21" s="66" t="s">
        <v>136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view="pageBreakPreview" zoomScaleNormal="100" workbookViewId="0">
      <selection activeCell="I3" sqref="I3"/>
    </sheetView>
  </sheetViews>
  <sheetFormatPr defaultColWidth="9" defaultRowHeight="10.5" outlineLevelRow="4" outlineLevelCol="6"/>
  <cols>
    <col min="1" max="1" width="23.5666666666667" style="1" customWidth="1"/>
    <col min="2" max="2" width="5.18333333333333" style="1" customWidth="1"/>
    <col min="3" max="3" width="8.43333333333333" style="39" customWidth="1"/>
    <col min="4" max="4" width="8.31666666666667" style="40" customWidth="1"/>
    <col min="5" max="5" width="9" style="41" hidden="1" customWidth="1"/>
    <col min="6" max="6" width="38.7083333333333" style="41" hidden="1" customWidth="1"/>
    <col min="7" max="7" width="8.70833333333333" style="41" hidden="1" customWidth="1"/>
    <col min="8" max="8" width="13.7083333333333" style="1" customWidth="1"/>
    <col min="9" max="10" width="15.7083333333333" style="1" customWidth="1"/>
    <col min="11" max="11" width="14.7083333333333" style="1" customWidth="1"/>
    <col min="12" max="13" width="12.7083333333333" style="1" customWidth="1"/>
    <col min="14" max="16384" width="9" style="1"/>
  </cols>
  <sheetData>
    <row r="1" ht="43.5" customHeight="1" spans="1:4">
      <c r="A1" s="5"/>
      <c r="B1" s="5"/>
      <c r="C1" s="42"/>
      <c r="D1" s="43"/>
    </row>
    <row r="2" ht="33.75" customHeight="1" spans="1:4">
      <c r="A2" s="26" t="s">
        <v>17</v>
      </c>
      <c r="B2" s="26" t="s">
        <v>18</v>
      </c>
      <c r="C2" s="47" t="s">
        <v>39</v>
      </c>
      <c r="D2" s="10" t="s">
        <v>19</v>
      </c>
    </row>
    <row r="3" ht="100" customHeight="1" spans="1:7">
      <c r="A3" s="65" t="s">
        <v>137</v>
      </c>
      <c r="B3" s="26" t="s">
        <v>21</v>
      </c>
      <c r="C3" s="12">
        <f>G3/10000</f>
        <v>3161.73343</v>
      </c>
      <c r="D3" s="13">
        <v>3.65605705668432</v>
      </c>
      <c r="F3" s="76">
        <v>7585676.4</v>
      </c>
      <c r="G3" s="41">
        <v>31617334.3</v>
      </c>
    </row>
    <row r="4" ht="100" customHeight="1" spans="1:7">
      <c r="A4" s="29" t="s">
        <v>138</v>
      </c>
      <c r="B4" s="26" t="s">
        <v>21</v>
      </c>
      <c r="C4" s="12">
        <f>G4/10000</f>
        <v>2793.65830388527</v>
      </c>
      <c r="D4" s="13">
        <v>3.99161735041851</v>
      </c>
      <c r="F4" s="41">
        <v>6762203.36560545</v>
      </c>
      <c r="G4" s="41">
        <v>27936583.0388527</v>
      </c>
    </row>
    <row r="5" ht="100" customHeight="1" spans="1:7">
      <c r="A5" s="29" t="s">
        <v>139</v>
      </c>
      <c r="B5" s="26" t="s">
        <v>21</v>
      </c>
      <c r="C5" s="12">
        <f>G5/10000</f>
        <v>368.075126114733</v>
      </c>
      <c r="D5" s="13">
        <v>1.17809001195994</v>
      </c>
      <c r="F5" s="41">
        <v>823473.034394548</v>
      </c>
      <c r="G5" s="41">
        <v>3680751.26114733</v>
      </c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Normal="100" workbookViewId="0">
      <selection activeCell="G28" sqref="G28"/>
    </sheetView>
  </sheetViews>
  <sheetFormatPr defaultColWidth="9" defaultRowHeight="10.5"/>
  <cols>
    <col min="1" max="1" width="20.6833333333333" style="1" customWidth="1"/>
    <col min="2" max="2" width="5.43333333333333" style="1" customWidth="1"/>
    <col min="3" max="3" width="9.56666666666667" style="40" customWidth="1"/>
    <col min="4" max="4" width="8.81666666666667" style="40" customWidth="1"/>
    <col min="5" max="5" width="13.7083333333333" style="40" hidden="1" customWidth="1"/>
    <col min="6" max="6" width="13.7083333333333" style="41" hidden="1" customWidth="1"/>
    <col min="7" max="7" width="18.7083333333333" style="1" customWidth="1"/>
    <col min="8" max="8" width="30.7083333333333" style="1" customWidth="1"/>
    <col min="9" max="9" width="12.7083333333333" style="1" customWidth="1"/>
    <col min="10" max="10" width="13.7083333333333" style="1" customWidth="1"/>
    <col min="11" max="11" width="12.7083333333333" style="1" customWidth="1"/>
    <col min="12" max="13" width="13.7083333333333" style="1" customWidth="1"/>
    <col min="14" max="14" width="18.7083333333333" style="1" customWidth="1"/>
    <col min="15" max="16384" width="9" style="1"/>
  </cols>
  <sheetData>
    <row r="1" ht="43.5" customHeight="1" spans="1:7">
      <c r="A1" s="5"/>
      <c r="B1" s="5"/>
      <c r="C1" s="61"/>
      <c r="D1" s="42"/>
      <c r="E1" s="43"/>
      <c r="G1" s="57"/>
    </row>
    <row r="2" ht="33.75" customHeight="1" spans="1:11">
      <c r="A2" s="26" t="s">
        <v>17</v>
      </c>
      <c r="B2" s="26" t="s">
        <v>37</v>
      </c>
      <c r="C2" s="10" t="s">
        <v>39</v>
      </c>
      <c r="D2" s="10" t="s">
        <v>19</v>
      </c>
      <c r="F2" s="44"/>
      <c r="G2" s="63"/>
      <c r="H2" s="17"/>
      <c r="I2" s="17"/>
      <c r="J2" s="17"/>
      <c r="K2" s="17"/>
    </row>
    <row r="3" ht="15.75" customHeight="1" spans="1:11">
      <c r="A3" s="53" t="s">
        <v>140</v>
      </c>
      <c r="B3" s="26" t="s">
        <v>21</v>
      </c>
      <c r="C3" s="12">
        <f t="shared" ref="C3:C9" si="0">F3/10000</f>
        <v>13945.6105</v>
      </c>
      <c r="D3" s="13">
        <v>-1.0003</v>
      </c>
      <c r="F3" s="12">
        <v>139456105</v>
      </c>
      <c r="G3" s="63"/>
      <c r="H3" s="63"/>
      <c r="I3" s="63"/>
      <c r="J3" s="63"/>
      <c r="K3" s="63"/>
    </row>
    <row r="4" ht="15.75" customHeight="1" spans="1:11">
      <c r="A4" s="53" t="s">
        <v>141</v>
      </c>
      <c r="B4" s="26" t="s">
        <v>21</v>
      </c>
      <c r="C4" s="12">
        <f t="shared" si="0"/>
        <v>8293.4369</v>
      </c>
      <c r="D4" s="13">
        <v>-7.0476</v>
      </c>
      <c r="F4" s="12">
        <v>82934369</v>
      </c>
      <c r="G4" s="63"/>
      <c r="H4" s="17"/>
      <c r="I4" s="17"/>
      <c r="J4" s="17"/>
      <c r="K4" s="17"/>
    </row>
    <row r="5" ht="15.75" customHeight="1" spans="1:11">
      <c r="A5" s="11" t="s">
        <v>142</v>
      </c>
      <c r="B5" s="26" t="s">
        <v>21</v>
      </c>
      <c r="C5" s="12">
        <f t="shared" si="0"/>
        <v>551.3063</v>
      </c>
      <c r="D5" s="13">
        <v>13.2512</v>
      </c>
      <c r="F5" s="12">
        <v>5513063</v>
      </c>
      <c r="G5" s="63"/>
      <c r="H5" s="17"/>
      <c r="I5" s="17"/>
      <c r="J5" s="17"/>
      <c r="K5" s="17"/>
    </row>
    <row r="6" ht="15.75" customHeight="1" spans="1:6">
      <c r="A6" s="11" t="s">
        <v>143</v>
      </c>
      <c r="B6" s="26" t="s">
        <v>21</v>
      </c>
      <c r="C6" s="12">
        <f t="shared" si="0"/>
        <v>2095.6052</v>
      </c>
      <c r="D6" s="13">
        <v>3.0298</v>
      </c>
      <c r="F6" s="12">
        <v>20956052</v>
      </c>
    </row>
    <row r="7" ht="15.75" customHeight="1" spans="1:6">
      <c r="A7" s="11" t="s">
        <v>144</v>
      </c>
      <c r="B7" s="26" t="s">
        <v>21</v>
      </c>
      <c r="C7" s="12">
        <f t="shared" si="0"/>
        <v>5642.6219</v>
      </c>
      <c r="D7" s="13">
        <v>-11.731</v>
      </c>
      <c r="F7" s="12">
        <v>56426219</v>
      </c>
    </row>
    <row r="8" ht="15.75" customHeight="1" spans="1:6">
      <c r="A8" s="11" t="s">
        <v>145</v>
      </c>
      <c r="B8" s="26" t="s">
        <v>21</v>
      </c>
      <c r="C8" s="12">
        <f t="shared" si="0"/>
        <v>3.90350000000035</v>
      </c>
      <c r="D8" s="13">
        <v>-56.297545371</v>
      </c>
      <c r="F8" s="12">
        <v>39035.0000000035</v>
      </c>
    </row>
    <row r="9" ht="15.75" customHeight="1" spans="1:6">
      <c r="A9" s="74" t="s">
        <v>146</v>
      </c>
      <c r="B9" s="26" t="s">
        <v>21</v>
      </c>
      <c r="C9" s="12">
        <f t="shared" si="0"/>
        <v>4709.2751</v>
      </c>
      <c r="D9" s="13">
        <v>-16.2818</v>
      </c>
      <c r="F9" s="12">
        <v>47092751</v>
      </c>
    </row>
    <row r="10" ht="15.75" customHeight="1" spans="1:6">
      <c r="A10" s="74" t="s">
        <v>147</v>
      </c>
      <c r="B10" s="26" t="s">
        <v>21</v>
      </c>
      <c r="C10" s="12">
        <f t="shared" ref="C10:C31" si="1">F10/10000</f>
        <v>1533.5037</v>
      </c>
      <c r="D10" s="13">
        <v>-2.9368</v>
      </c>
      <c r="F10" s="12">
        <v>15335037</v>
      </c>
    </row>
    <row r="11" ht="15.75" customHeight="1" spans="1:6">
      <c r="A11" s="74" t="s">
        <v>145</v>
      </c>
      <c r="B11" s="26" t="s">
        <v>21</v>
      </c>
      <c r="C11" s="12">
        <f t="shared" si="1"/>
        <v>2050.6581</v>
      </c>
      <c r="D11" s="13">
        <v>19.4195768223</v>
      </c>
      <c r="F11" s="12">
        <v>20506581</v>
      </c>
    </row>
    <row r="12" ht="15.75" customHeight="1" spans="1:6">
      <c r="A12" s="74" t="s">
        <v>148</v>
      </c>
      <c r="B12" s="26" t="s">
        <v>21</v>
      </c>
      <c r="C12" s="12">
        <f t="shared" si="1"/>
        <v>2160.3096</v>
      </c>
      <c r="D12" s="13">
        <v>7.7601</v>
      </c>
      <c r="F12" s="12">
        <v>21603096</v>
      </c>
    </row>
    <row r="13" ht="15.75" customHeight="1" spans="1:6">
      <c r="A13" s="74" t="s">
        <v>149</v>
      </c>
      <c r="B13" s="26" t="s">
        <v>21</v>
      </c>
      <c r="C13" s="12">
        <f t="shared" si="1"/>
        <v>1131.3816</v>
      </c>
      <c r="D13" s="13">
        <v>-12.4645</v>
      </c>
      <c r="F13" s="12">
        <v>11313816</v>
      </c>
    </row>
    <row r="14" ht="15.75" customHeight="1" spans="1:6">
      <c r="A14" s="74" t="s">
        <v>150</v>
      </c>
      <c r="B14" s="26" t="s">
        <v>21</v>
      </c>
      <c r="C14" s="12">
        <f t="shared" si="1"/>
        <v>1154.6453</v>
      </c>
      <c r="D14" s="13">
        <v>2.2329</v>
      </c>
      <c r="F14" s="12">
        <v>11546453</v>
      </c>
    </row>
    <row r="15" ht="15.75" customHeight="1" spans="1:6">
      <c r="A15" s="74" t="s">
        <v>151</v>
      </c>
      <c r="B15" s="26" t="s">
        <v>21</v>
      </c>
      <c r="C15" s="12">
        <f t="shared" si="1"/>
        <v>1131.0369</v>
      </c>
      <c r="D15" s="13">
        <v>-14.1867</v>
      </c>
      <c r="F15" s="12">
        <v>11310369</v>
      </c>
    </row>
    <row r="16" ht="15.75" customHeight="1" spans="1:6">
      <c r="A16" s="74" t="s">
        <v>152</v>
      </c>
      <c r="B16" s="26" t="s">
        <v>21</v>
      </c>
      <c r="C16" s="12">
        <f t="shared" si="1"/>
        <v>231.8701</v>
      </c>
      <c r="D16" s="13">
        <v>-5.6008</v>
      </c>
      <c r="F16" s="12">
        <v>2318701</v>
      </c>
    </row>
    <row r="17" ht="15.75" customHeight="1" spans="1:6">
      <c r="A17" s="74" t="s">
        <v>153</v>
      </c>
      <c r="B17" s="26" t="s">
        <v>21</v>
      </c>
      <c r="C17" s="12">
        <f t="shared" si="1"/>
        <v>6220.9887</v>
      </c>
      <c r="D17" s="13">
        <v>2.6327</v>
      </c>
      <c r="F17" s="12">
        <v>62209887</v>
      </c>
    </row>
    <row r="18" ht="15.75" customHeight="1" spans="1:6">
      <c r="A18" s="74" t="s">
        <v>154</v>
      </c>
      <c r="B18" s="26" t="s">
        <v>21</v>
      </c>
      <c r="C18" s="12">
        <f t="shared" si="1"/>
        <v>3700.7428</v>
      </c>
      <c r="D18" s="13">
        <v>6.0392</v>
      </c>
      <c r="F18" s="12">
        <v>37007428</v>
      </c>
    </row>
    <row r="19" ht="15.75" customHeight="1" spans="1:6">
      <c r="A19" s="53" t="s">
        <v>155</v>
      </c>
      <c r="B19" s="26" t="s">
        <v>21</v>
      </c>
      <c r="C19" s="12">
        <f t="shared" si="1"/>
        <v>5652.1736</v>
      </c>
      <c r="D19" s="13">
        <v>9.4475</v>
      </c>
      <c r="F19" s="12">
        <v>56521736</v>
      </c>
    </row>
    <row r="20" ht="15.75" customHeight="1" spans="1:6">
      <c r="A20" s="11" t="s">
        <v>142</v>
      </c>
      <c r="B20" s="26" t="s">
        <v>21</v>
      </c>
      <c r="C20" s="12">
        <f t="shared" si="1"/>
        <v>58.4488</v>
      </c>
      <c r="D20" s="13">
        <v>-58.9783</v>
      </c>
      <c r="F20" s="12">
        <v>584488</v>
      </c>
    </row>
    <row r="21" ht="15.75" customHeight="1" spans="1:6">
      <c r="A21" s="11" t="s">
        <v>143</v>
      </c>
      <c r="B21" s="26" t="s">
        <v>21</v>
      </c>
      <c r="C21" s="12">
        <f t="shared" si="1"/>
        <v>1603.3737</v>
      </c>
      <c r="D21" s="13">
        <v>13.1948</v>
      </c>
      <c r="F21" s="12">
        <v>16033737</v>
      </c>
    </row>
    <row r="22" ht="15.75" customHeight="1" spans="1:6">
      <c r="A22" s="11" t="s">
        <v>144</v>
      </c>
      <c r="B22" s="26" t="s">
        <v>21</v>
      </c>
      <c r="C22" s="12">
        <f t="shared" si="1"/>
        <v>3981.2152</v>
      </c>
      <c r="D22" s="13">
        <v>10.619</v>
      </c>
      <c r="F22" s="12">
        <v>39812152</v>
      </c>
    </row>
    <row r="23" ht="15.75" customHeight="1" spans="1:6">
      <c r="A23" s="11" t="s">
        <v>145</v>
      </c>
      <c r="B23" s="26" t="s">
        <v>21</v>
      </c>
      <c r="C23" s="12">
        <f t="shared" si="1"/>
        <v>9.13589999999976</v>
      </c>
      <c r="D23" s="13">
        <v>45.2672230368</v>
      </c>
      <c r="F23" s="12">
        <v>91358.9999999976</v>
      </c>
    </row>
    <row r="24" ht="15.75" customHeight="1" spans="1:6">
      <c r="A24" s="74" t="s">
        <v>146</v>
      </c>
      <c r="B24" s="26" t="s">
        <v>21</v>
      </c>
      <c r="C24" s="12">
        <f t="shared" si="1"/>
        <v>2664.6111</v>
      </c>
      <c r="D24" s="13">
        <v>5.874</v>
      </c>
      <c r="F24" s="12">
        <v>26646111</v>
      </c>
    </row>
    <row r="25" ht="15.75" customHeight="1" spans="1:6">
      <c r="A25" s="74" t="s">
        <v>147</v>
      </c>
      <c r="B25" s="26" t="s">
        <v>21</v>
      </c>
      <c r="C25" s="12">
        <f t="shared" si="1"/>
        <v>1028.9143</v>
      </c>
      <c r="D25" s="13">
        <v>6.7288</v>
      </c>
      <c r="F25" s="12">
        <v>10289143</v>
      </c>
    </row>
    <row r="26" ht="15.75" customHeight="1" spans="1:6">
      <c r="A26" s="74" t="s">
        <v>145</v>
      </c>
      <c r="B26" s="26" t="s">
        <v>21</v>
      </c>
      <c r="C26" s="12">
        <f t="shared" si="1"/>
        <v>1958.6482</v>
      </c>
      <c r="D26" s="13">
        <v>16.3467840385</v>
      </c>
      <c r="F26" s="12">
        <v>19586482</v>
      </c>
    </row>
    <row r="27" ht="15.75" customHeight="1" spans="1:6">
      <c r="A27" s="74" t="s">
        <v>156</v>
      </c>
      <c r="B27" s="26" t="s">
        <v>21</v>
      </c>
      <c r="C27" s="12">
        <f t="shared" si="1"/>
        <v>1124.262</v>
      </c>
      <c r="D27" s="13">
        <v>7.719</v>
      </c>
      <c r="F27" s="12">
        <v>11242620</v>
      </c>
    </row>
    <row r="28" ht="15.75" customHeight="1" spans="1:6">
      <c r="A28" s="74" t="s">
        <v>157</v>
      </c>
      <c r="B28" s="26" t="s">
        <v>21</v>
      </c>
      <c r="C28" s="12">
        <f t="shared" si="1"/>
        <v>1511.5439</v>
      </c>
      <c r="D28" s="13">
        <v>52.3655</v>
      </c>
      <c r="F28" s="12">
        <v>15115439</v>
      </c>
    </row>
    <row r="29" ht="15.75" customHeight="1" spans="1:6">
      <c r="A29" s="74" t="s">
        <v>158</v>
      </c>
      <c r="B29" s="26" t="s">
        <v>21</v>
      </c>
      <c r="C29" s="12">
        <f t="shared" si="1"/>
        <v>594.2684</v>
      </c>
      <c r="D29" s="13">
        <v>17.1854</v>
      </c>
      <c r="F29" s="12">
        <v>5942684</v>
      </c>
    </row>
    <row r="30" ht="15.75" customHeight="1" spans="1:6">
      <c r="A30" s="74" t="s">
        <v>152</v>
      </c>
      <c r="B30" s="26" t="s">
        <v>21</v>
      </c>
      <c r="C30" s="12">
        <f t="shared" si="1"/>
        <v>342.1913</v>
      </c>
      <c r="D30" s="13">
        <v>-0.5341</v>
      </c>
      <c r="F30" s="12">
        <v>3421913</v>
      </c>
    </row>
    <row r="31" ht="15.75" customHeight="1" spans="1:6">
      <c r="A31" s="74" t="s">
        <v>150</v>
      </c>
      <c r="B31" s="26" t="s">
        <v>21</v>
      </c>
      <c r="C31" s="12">
        <f t="shared" si="1"/>
        <v>223.5625</v>
      </c>
      <c r="D31" s="13">
        <v>-14.7267</v>
      </c>
      <c r="F31" s="12">
        <v>2235625</v>
      </c>
    </row>
    <row r="32" ht="14.25" customHeight="1" spans="1:4">
      <c r="A32" s="66" t="s">
        <v>159</v>
      </c>
      <c r="D32" s="75"/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view="pageBreakPreview" zoomScaleNormal="100" workbookViewId="0">
      <selection activeCell="M3" sqref="M3"/>
    </sheetView>
  </sheetViews>
  <sheetFormatPr defaultColWidth="9" defaultRowHeight="10.5"/>
  <cols>
    <col min="1" max="1" width="14.8166666666667" style="1" customWidth="1"/>
    <col min="2" max="2" width="7.06666666666667" style="1" customWidth="1"/>
    <col min="3" max="3" width="10.4333333333333" style="41" customWidth="1"/>
    <col min="4" max="4" width="10.3166666666667" style="40" customWidth="1"/>
    <col min="5" max="5" width="6.33333333333333" style="41" hidden="1" customWidth="1"/>
    <col min="6" max="6" width="9" style="41" hidden="1" customWidth="1"/>
    <col min="7" max="11" width="9" style="1" hidden="1" customWidth="1"/>
    <col min="12" max="16384" width="9" style="1"/>
  </cols>
  <sheetData>
    <row r="1" ht="43.5" customHeight="1" spans="1:4">
      <c r="A1" s="5"/>
      <c r="B1" s="5"/>
      <c r="C1" s="61"/>
      <c r="D1" s="43"/>
    </row>
    <row r="2" ht="33.75" customHeight="1" spans="1:14">
      <c r="A2" s="25" t="s">
        <v>17</v>
      </c>
      <c r="B2" s="26" t="s">
        <v>18</v>
      </c>
      <c r="C2" s="58" t="s">
        <v>39</v>
      </c>
      <c r="D2" s="10" t="s">
        <v>19</v>
      </c>
      <c r="F2" s="41">
        <v>4</v>
      </c>
      <c r="J2" s="17"/>
      <c r="K2" s="17"/>
      <c r="L2" s="17"/>
      <c r="M2" s="17"/>
      <c r="N2" s="63"/>
    </row>
    <row r="3" ht="28.5" customHeight="1" spans="1:14">
      <c r="A3" s="65" t="s">
        <v>160</v>
      </c>
      <c r="B3" s="26" t="s">
        <v>161</v>
      </c>
      <c r="C3" s="72" t="s">
        <v>162</v>
      </c>
      <c r="D3" s="13">
        <v>30.41</v>
      </c>
      <c r="F3" s="41">
        <v>2025</v>
      </c>
      <c r="J3" s="63"/>
      <c r="K3" s="63"/>
      <c r="L3" s="63"/>
      <c r="M3" s="63"/>
      <c r="N3" s="63"/>
    </row>
    <row r="4" ht="28.5" customHeight="1" spans="1:14">
      <c r="A4" s="65" t="s">
        <v>163</v>
      </c>
      <c r="B4" s="26" t="s">
        <v>164</v>
      </c>
      <c r="C4" s="72" t="s">
        <v>165</v>
      </c>
      <c r="D4" s="13">
        <v>-31.63</v>
      </c>
      <c r="J4" s="17"/>
      <c r="K4" s="17"/>
      <c r="L4" s="17"/>
      <c r="M4" s="17"/>
      <c r="N4" s="63"/>
    </row>
    <row r="5" ht="28.5" customHeight="1" spans="1:14">
      <c r="A5" s="65" t="s">
        <v>166</v>
      </c>
      <c r="B5" s="26" t="s">
        <v>164</v>
      </c>
      <c r="C5" s="72" t="s">
        <v>167</v>
      </c>
      <c r="D5" s="13">
        <v>22.1</v>
      </c>
      <c r="J5" s="17"/>
      <c r="K5" s="17"/>
      <c r="L5" s="17"/>
      <c r="M5" s="17"/>
      <c r="N5" s="63"/>
    </row>
    <row r="6" ht="28.5" customHeight="1" spans="1:4">
      <c r="A6" s="29" t="s">
        <v>168</v>
      </c>
      <c r="B6" s="26" t="s">
        <v>164</v>
      </c>
      <c r="C6" s="72" t="s">
        <v>169</v>
      </c>
      <c r="D6" s="13">
        <v>12.93</v>
      </c>
    </row>
    <row r="7" ht="28.5" customHeight="1" spans="1:4">
      <c r="A7" s="29" t="s">
        <v>170</v>
      </c>
      <c r="B7" s="26" t="s">
        <v>164</v>
      </c>
      <c r="C7" s="72" t="s">
        <v>171</v>
      </c>
      <c r="D7" s="13">
        <v>6079.92</v>
      </c>
    </row>
    <row r="8" ht="28.5" customHeight="1" spans="1:4">
      <c r="A8" s="29" t="s">
        <v>172</v>
      </c>
      <c r="B8" s="26" t="s">
        <v>164</v>
      </c>
      <c r="C8" s="72" t="s">
        <v>173</v>
      </c>
      <c r="D8" s="13">
        <v>2653.71</v>
      </c>
    </row>
    <row r="9" ht="28.5" customHeight="1" spans="1:4">
      <c r="A9" s="29" t="s">
        <v>174</v>
      </c>
      <c r="B9" s="26" t="s">
        <v>164</v>
      </c>
      <c r="C9" s="72" t="s">
        <v>175</v>
      </c>
      <c r="D9" s="13">
        <v>130.38</v>
      </c>
    </row>
    <row r="10" ht="28.5" customHeight="1" spans="1:4">
      <c r="A10" s="29"/>
      <c r="B10" s="26"/>
      <c r="C10" s="58" t="str">
        <f>IF(OR(F2=1,F2=2),_xlfn.CONCAT(F3-1)&amp;"年"&amp;CHAR(10)&amp;"1-4季度累计",IF(OR(F2=3,F2=4,F2=5),_xlfn.CONCAT(F3)&amp;"年"&amp;CHAR(10)&amp;"1季度累计",IF(OR(F2=6,F2=7,F2=8),_xlfn.CONCAT(F3)&amp;"年"&amp;CHAR(10)&amp;"1-2季度累计",IF(OR(F2=9,F2=10,F2=11),_xlfn.CONCAT(F3)&amp;"年"&amp;CHAR(10)&amp;"1-3季度累计",_xlfn.CONCAT(F3)&amp;"年"&amp;CHAR(10)&amp;"1-4季度累计"))))</f>
        <v>2025年
1季度累计</v>
      </c>
      <c r="D10" s="10" t="s">
        <v>19</v>
      </c>
    </row>
    <row r="11" ht="28.5" customHeight="1" spans="1:4">
      <c r="A11" s="65" t="s">
        <v>176</v>
      </c>
      <c r="B11" s="26" t="s">
        <v>126</v>
      </c>
      <c r="C11" s="32">
        <v>1874.96</v>
      </c>
      <c r="D11" s="33">
        <v>9.3</v>
      </c>
    </row>
    <row r="12" ht="28.5" customHeight="1" spans="1:4">
      <c r="A12" s="29" t="s">
        <v>177</v>
      </c>
      <c r="B12" s="26" t="s">
        <v>126</v>
      </c>
      <c r="C12" s="32">
        <v>215.88</v>
      </c>
      <c r="D12" s="33">
        <v>10.6</v>
      </c>
    </row>
    <row r="13" ht="28.5" customHeight="1" spans="1:4">
      <c r="A13" s="29" t="s">
        <v>178</v>
      </c>
      <c r="B13" s="26" t="s">
        <v>126</v>
      </c>
      <c r="C13" s="32">
        <v>33.67</v>
      </c>
      <c r="D13" s="33">
        <v>58.1</v>
      </c>
    </row>
    <row r="14" ht="28.5" customHeight="1" spans="1:4">
      <c r="A14" s="29" t="s">
        <v>179</v>
      </c>
      <c r="B14" s="26" t="s">
        <v>126</v>
      </c>
      <c r="C14" s="32">
        <v>174.25</v>
      </c>
      <c r="D14" s="33">
        <v>3.0778711939</v>
      </c>
    </row>
    <row r="15" ht="28.5" customHeight="1" spans="1:4">
      <c r="A15" s="29" t="s">
        <v>180</v>
      </c>
      <c r="B15" s="26" t="s">
        <v>126</v>
      </c>
      <c r="C15" s="32">
        <v>7.95</v>
      </c>
      <c r="D15" s="33">
        <v>64</v>
      </c>
    </row>
    <row r="16" ht="28.5" customHeight="1" spans="1:4">
      <c r="A16" s="29" t="s">
        <v>181</v>
      </c>
      <c r="B16" s="26" t="s">
        <v>126</v>
      </c>
      <c r="C16" s="32">
        <v>1659.08</v>
      </c>
      <c r="D16" s="33">
        <v>9.1</v>
      </c>
    </row>
    <row r="17" ht="28.5" customHeight="1" spans="1:4">
      <c r="A17" s="65" t="s">
        <v>182</v>
      </c>
      <c r="B17" s="26" t="s">
        <v>183</v>
      </c>
      <c r="C17" s="32">
        <v>14.16</v>
      </c>
      <c r="D17" s="33">
        <v>30.6</v>
      </c>
    </row>
    <row r="18" ht="28.5" customHeight="1" spans="1:7">
      <c r="A18" s="65" t="s">
        <v>184</v>
      </c>
      <c r="B18" s="26" t="s">
        <v>61</v>
      </c>
      <c r="C18" s="32">
        <v>54.92</v>
      </c>
      <c r="D18" s="13">
        <v>2.8</v>
      </c>
      <c r="E18" s="41" t="s">
        <v>185</v>
      </c>
      <c r="G18" s="73">
        <v>2.78</v>
      </c>
    </row>
    <row r="19" ht="27" customHeight="1" spans="1:4">
      <c r="A19" s="55" t="s">
        <v>186</v>
      </c>
      <c r="B19" s="55"/>
      <c r="C19" s="16"/>
      <c r="D19" s="16"/>
    </row>
  </sheetData>
  <mergeCells count="2">
    <mergeCell ref="A1:D1"/>
    <mergeCell ref="A19:D19"/>
  </mergeCells>
  <pageMargins left="0.7" right="0.7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FaiMan</dc:creator>
  <cp:lastModifiedBy>zhoujiatong</cp:lastModifiedBy>
  <cp:revision>295</cp:revision>
  <dcterms:created xsi:type="dcterms:W3CDTF">2006-09-17T08:00:00Z</dcterms:created>
  <dcterms:modified xsi:type="dcterms:W3CDTF">2026-04-07T16:41:23Z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DA391B35CCB84646B4BA3162716BE672_13</vt:lpwstr>
  </property>
  <property fmtid="{D5CDD505-2E9C-101B-9397-08002B2CF9AE}" pid="4" name="KSOReadingLayout">
    <vt:bool>true</vt:bool>
  </property>
</Properties>
</file>